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WYKAZ BUDYNKÓW" sheetId="1" r:id="rId1"/>
  </sheets>
  <externalReferences>
    <externalReference r:id="rId4"/>
  </externalReferences>
  <definedNames>
    <definedName name="_xlnm._FilterDatabase" localSheetId="0" hidden="1">'WYKAZ BUDYNKÓW'!$A$2:$L$95</definedName>
    <definedName name="Excel_BuiltIn__FilterDatabase" localSheetId="0">'WYKAZ BUDYNKÓW'!$A$2:$L$2</definedName>
    <definedName name="_xlnm.Print_Area" localSheetId="0">'WYKAZ BUDYNKÓW'!$A$1:$L$95</definedName>
    <definedName name="_xlnm.Print_Titles" localSheetId="0">'WYKAZ BUDYNKÓW'!$1:$2</definedName>
  </definedNames>
  <calcPr fullCalcOnLoad="1"/>
</workbook>
</file>

<file path=xl/sharedStrings.xml><?xml version="1.0" encoding="utf-8"?>
<sst xmlns="http://schemas.openxmlformats.org/spreadsheetml/2006/main" count="682" uniqueCount="225">
  <si>
    <t>LP.</t>
  </si>
  <si>
    <t>Jednostka</t>
  </si>
  <si>
    <t>Miejsce ubezpieczenia</t>
  </si>
  <si>
    <t>BUDYNKI</t>
  </si>
  <si>
    <t>BUDOWLE</t>
  </si>
  <si>
    <t>OPIS BUDYNKÓW I BUDOWLI</t>
  </si>
  <si>
    <t>Pow. w m2</t>
  </si>
  <si>
    <t xml:space="preserve">WARTOŚĆ KSIĘGOWA BRUTTO (WKB) </t>
  </si>
  <si>
    <t>Rok budowy</t>
  </si>
  <si>
    <t>Rok ostatniego remontu</t>
  </si>
  <si>
    <t>Konstrukcja dachu/ Pokrycie dachu</t>
  </si>
  <si>
    <t>Konstrukcja budynku/ Konstrukcja stropów</t>
  </si>
  <si>
    <t>Zabezpieczenia przeciwpożarowe</t>
  </si>
  <si>
    <t>Zabezpieczenia pkradzieżowe</t>
  </si>
  <si>
    <t>PLACÓWKA OPIEKUŃCZO-WYCHOWAWCZA W LUBINIE</t>
  </si>
  <si>
    <t>x</t>
  </si>
  <si>
    <t>konstrukcja drewniana, kryty dachówką</t>
  </si>
  <si>
    <t>mury grube z cegły pełnej, stropy drewniane</t>
  </si>
  <si>
    <t>hydrant szt.2, gaśnice</t>
  </si>
  <si>
    <t>nadzór pracowników nocnych 2os/doba</t>
  </si>
  <si>
    <t>Budynki kempingowe - ul. Główna 44, 72-500 Międzyzdroje</t>
  </si>
  <si>
    <t>drewniany kryty płytami onduline</t>
  </si>
  <si>
    <t>drewniane z użytkowym poddaszem</t>
  </si>
  <si>
    <t>gaśnice</t>
  </si>
  <si>
    <t>garaż</t>
  </si>
  <si>
    <t>płaski drewniany, kryty papą</t>
  </si>
  <si>
    <t>murowany, cegła bloczki</t>
  </si>
  <si>
    <t>drzwi metalowe</t>
  </si>
  <si>
    <t>RAZEM</t>
  </si>
  <si>
    <t>PLACÓWKA OPIEKUŃCZO-WYCHOWAWCZA W WISEŁCE</t>
  </si>
  <si>
    <t>brak</t>
  </si>
  <si>
    <t>papa</t>
  </si>
  <si>
    <t>drewniane zabezp. ogniochronne</t>
  </si>
  <si>
    <t>hydranty, gaśnica</t>
  </si>
  <si>
    <t>zamontowane kraty w pomieszczeniach biurowych znajdujących się na parterze</t>
  </si>
  <si>
    <t>budynek mieszkalny stołówka</t>
  </si>
  <si>
    <t>dachówka, papa</t>
  </si>
  <si>
    <t xml:space="preserve">murowany </t>
  </si>
  <si>
    <t>gaśnica</t>
  </si>
  <si>
    <t>murowany stropodach</t>
  </si>
  <si>
    <t>barak gospodarczy</t>
  </si>
  <si>
    <t>murowany</t>
  </si>
  <si>
    <t>blacha falista</t>
  </si>
  <si>
    <t>garaż żuk</t>
  </si>
  <si>
    <t xml:space="preserve">garaż  </t>
  </si>
  <si>
    <t>Dom Wczasów Dziecięcych w Międzyzdrojach ul. Leśna 24,  72-500 Międzyzdroje</t>
  </si>
  <si>
    <t>budynek główny ul. Leśna 24, 72-500 Międzyzdroje</t>
  </si>
  <si>
    <t>blachodachówka</t>
  </si>
  <si>
    <t>cegła</t>
  </si>
  <si>
    <t>gaśnice, hydranty zewnętrzne, oznaczone wyjścia ewakuacyjne</t>
  </si>
  <si>
    <t>alarm, zamki w drzwiach podwójne</t>
  </si>
  <si>
    <t>budynek gospodarczy ul. Leśna 24, 72-500 Międzyzdroje</t>
  </si>
  <si>
    <t>gaśnice, oznaczone wyjścia ewakuacyjne</t>
  </si>
  <si>
    <t>zamek pojedynczy w drzwiach</t>
  </si>
  <si>
    <t>Dom Pomocy Społecznej w Śniatowie,  Śniatowo 17, 72-400 Kamień Pomorski</t>
  </si>
  <si>
    <t>Budynek Pałac, Śniatowo 17</t>
  </si>
  <si>
    <t>płaski, papa</t>
  </si>
  <si>
    <t>fundamenty i ściany: cegła ceramiczna, stropy żelbetowe, dach: stropodach kryty papą</t>
  </si>
  <si>
    <t>gaśnice, czujki przeciwdymne, hydranty</t>
  </si>
  <si>
    <t>monitoring</t>
  </si>
  <si>
    <t>magazyn techniczny, Śniatowo 17</t>
  </si>
  <si>
    <t>budynek garażowy, Śniatowo 17</t>
  </si>
  <si>
    <t>budynek - agregat, Śniatowo 17</t>
  </si>
  <si>
    <t xml:space="preserve">gaśnice </t>
  </si>
  <si>
    <t>dom przedpogrzebowy, Śniatowo 17</t>
  </si>
  <si>
    <t>portiernia, Śniatowo 17</t>
  </si>
  <si>
    <t>magazyn, Śniatowo 17</t>
  </si>
  <si>
    <t>warsztaty, Śniatowo 17</t>
  </si>
  <si>
    <t>wiata, Śniatowo 17</t>
  </si>
  <si>
    <t>budowle - studnia nr 1, studnia nr 2, sieć kanalizacyjna, sieć wodociągowa</t>
  </si>
  <si>
    <t>Liceum Ogólnokształcące w Kamieniu Pomorskim, ul. M.Konopnickiej 19,  72-400 Kamień Pomorski</t>
  </si>
  <si>
    <t>budynek, ul. M.Konopnickiej 19, 72-400 Kamień Pomorski</t>
  </si>
  <si>
    <t>konstrukcja betonowa, papa</t>
  </si>
  <si>
    <t>cegła ceramiczna pełna, stropy stalowo-ceramiczne</t>
  </si>
  <si>
    <t xml:space="preserve">hydranty </t>
  </si>
  <si>
    <t>alarm, firma ochroniarska</t>
  </si>
  <si>
    <t>zespół boisk "Orlik 2012"</t>
  </si>
  <si>
    <t>Pałac - siedziba szkoły</t>
  </si>
  <si>
    <t>XIX w</t>
  </si>
  <si>
    <t>dach czterospadowy, pokryty blachą dachówkową - powlekaną, więźba dachowa drewniana o konstrukcji płatwiowo-kleszczowej</t>
  </si>
  <si>
    <t>konstrukcja tradycyjna, ściany z cegły ceramicznej pełnej, stropy piwnic typu "Kleina" odcinkowe i kolebkowe, stropy nad parterem drewniane i "Kleina" na belkach stalowych, strop pod poddaszem na belkach drewnianych</t>
  </si>
  <si>
    <t>monitoring wizyjny</t>
  </si>
  <si>
    <t>budynek warsztatów</t>
  </si>
  <si>
    <t>więźba dachowa drewniana, pokryta częściowo dachówką cementową i częściowo płytą eternitową</t>
  </si>
  <si>
    <t>konstrukacja tradycyjna, ściany z cegły ceramincznej pełnej</t>
  </si>
  <si>
    <t>stajnia szkolna</t>
  </si>
  <si>
    <t>więźba dachowa drewniana, pokryta dachówką cementową</t>
  </si>
  <si>
    <t xml:space="preserve">budynek gospodarczy  </t>
  </si>
  <si>
    <t>więźba dachowa drewniana, pokryta papą</t>
  </si>
  <si>
    <t>garaże</t>
  </si>
  <si>
    <t>budynek magazyn maszyn</t>
  </si>
  <si>
    <t>b.d</t>
  </si>
  <si>
    <t>wieźba dachowa drewniana, pokryta papą eternitową</t>
  </si>
  <si>
    <t>kryta ujeżdżalnia - klub jeździecki</t>
  </si>
  <si>
    <t>więźba dachowa stalowa (kratownice wsparte na słupkach stalowych), dach pokryty płytą falistą typu Eurofala</t>
  </si>
  <si>
    <t>konstrukcja tradycyjna, ściany z bloczków typu Silka, ocieplone metodą lekka</t>
  </si>
  <si>
    <t>budynek szkoły, ul. Wolińska 7a</t>
  </si>
  <si>
    <t>hydranty + gaśnice</t>
  </si>
  <si>
    <t>monitoring + system alarmowy (SOLID)</t>
  </si>
  <si>
    <t>magazyn wyrobów hutniczych ul. Wolińska 7a</t>
  </si>
  <si>
    <t>stalowa-blacha</t>
  </si>
  <si>
    <t>stalowa</t>
  </si>
  <si>
    <t>warsztat budowlany, ul. Wolińska 7a</t>
  </si>
  <si>
    <t>boks nr 3 samochody, ul. Wolińska 7a</t>
  </si>
  <si>
    <t>budynek garażu, ul. Jedności Narodowej 5, Kamień Pomorski</t>
  </si>
  <si>
    <t>ok. 1976</t>
  </si>
  <si>
    <t>beton, papa</t>
  </si>
  <si>
    <t>budynek internatu ul. Jedności Narodowej 5, Kamień Pomorski</t>
  </si>
  <si>
    <t>ok. 1925</t>
  </si>
  <si>
    <t>drewniana - dachówka</t>
  </si>
  <si>
    <t>siedziba szkoły ul. Słowiańska 2 - szkoła z internatem, salą gimnastyczną i łącznikiem</t>
  </si>
  <si>
    <t>dwuspadowy i częściowo płaski - dachówka i papa</t>
  </si>
  <si>
    <t>murowany, trzykondygnacyjny i dwukondygnacyjny</t>
  </si>
  <si>
    <t>instalacja wodociągowa przeciwpożarowa - hydranty wewnętrzne, gaśnice przeciwpożarowe</t>
  </si>
  <si>
    <t>monitoring wizyjny, instalacja alarmowa</t>
  </si>
  <si>
    <t>budynek garażowy</t>
  </si>
  <si>
    <t>dach kryty dachówką</t>
  </si>
  <si>
    <t>budynek wysoki, murowany</t>
  </si>
  <si>
    <t>budynek kotłowni</t>
  </si>
  <si>
    <t>dach płaski, pokryty papą</t>
  </si>
  <si>
    <t>murowany z cegły</t>
  </si>
  <si>
    <t>budynek gospodarczy</t>
  </si>
  <si>
    <t>budynek trafostacji</t>
  </si>
  <si>
    <t>wysoki dach, pokryty dachówką ceramiczną</t>
  </si>
  <si>
    <t>budynek biurowo-socjalny</t>
  </si>
  <si>
    <t>ok. 1940</t>
  </si>
  <si>
    <t>murowany z cegły,  dwukondygacyjny</t>
  </si>
  <si>
    <t>budynek dydaktyczno-warsztatowy</t>
  </si>
  <si>
    <t>murowany z cegły,  parterowy</t>
  </si>
  <si>
    <t>budynek socjalny z kotłownią</t>
  </si>
  <si>
    <t>Specjalny Ośrodek Szkolno-Wychowawczy w Kamieniu Pomorskim, ul. Wolińska 9a, 72-400 Kamień Pomorski</t>
  </si>
  <si>
    <t>budynek siedziby  ul. Wolińska 9a, Kamień Pomorski</t>
  </si>
  <si>
    <t>2010-2011</t>
  </si>
  <si>
    <t>płyta betonowa, płyta obornicka</t>
  </si>
  <si>
    <t>monitorowanie wizyjne, żaluzje antywłamaniowe, kraty</t>
  </si>
  <si>
    <t>Poradnia Psycholiczno-Pedagogiczna w Kamieniu Pomorskim, ul. Wolińska 7b, 72-400 Kamień Pomorski</t>
  </si>
  <si>
    <t>siedziba Poradni mieści się w budynku Starostwa Powiatowego</t>
  </si>
  <si>
    <t>Poradnia Psycholiczno-Pedagogiczna w Wolinie, ul. Kolejowa 1,  72-510 Wolin</t>
  </si>
  <si>
    <t>budynek główny, ul. Kolejowa 1,  72-510 Wolin</t>
  </si>
  <si>
    <t>ok. 1920</t>
  </si>
  <si>
    <t>dachówka i częściowo papa</t>
  </si>
  <si>
    <t>częściowo podpiwniczonym 2-kondygnacyjny z użytkowym poddaszem</t>
  </si>
  <si>
    <t>budynek gospodarczy, ul. Kolejowa 1, 72-510 Wolin</t>
  </si>
  <si>
    <t>wolnostojący, 1-kondynacyjny z użytkowym poddaszem</t>
  </si>
  <si>
    <t>Powiatowe Centrum Pomocy Rodzinie ul. Wolińska 7b, 72-400 Kamień Pomorski</t>
  </si>
  <si>
    <t>ul. Garncarska 4/2, Kamień Pomorski</t>
  </si>
  <si>
    <t>ok.1960</t>
  </si>
  <si>
    <t>konstrukcja drewniana, pokrycie dachówką</t>
  </si>
  <si>
    <t>hydrant cały budynek</t>
  </si>
  <si>
    <t xml:space="preserve">brak  </t>
  </si>
  <si>
    <t xml:space="preserve">Zarząd Dróg Powiatowych w Kamieniu Pomorskim, ul. Nowoprojektowana 1, 72-400 Kamień Pomorski </t>
  </si>
  <si>
    <t>Budynek administracyjno-mieszkalny przy ul. Nowoprojektowanej 1 w Kamieniu Pomorskim , działka nr 68/1, obręb 5 - lokal biurowy ZDP</t>
  </si>
  <si>
    <t xml:space="preserve">Brak danych </t>
  </si>
  <si>
    <t>konstrukcja dach płaski pokryty papą</t>
  </si>
  <si>
    <t>Bloczki z betonu komórkowego, działowe – murowane z cegły lub płyt gipsowo kartonowych, stropy masywne</t>
  </si>
  <si>
    <t>Rolety antywłamaniowe                   w pomieszczeniach administracyjnych</t>
  </si>
  <si>
    <t>Hala</t>
  </si>
  <si>
    <t>brak danych</t>
  </si>
  <si>
    <t>Bloczki z betonu komórkowego, działowe – murowane z cegły lub płyt gipsowo kartonowych, stropy masywne, stropodach płaski, żelbetonowy z płyt panwiowych</t>
  </si>
  <si>
    <t>Pomieszczenia magazynowo-socjalne</t>
  </si>
  <si>
    <t>dach płaski z płyt żelbetonowych na belkach stalowych, pokryty papą</t>
  </si>
  <si>
    <t>Bloczki z betou komórkowego, działowe – murowane z cegły lub płyt gipsowo kartonowych,stropy masywne</t>
  </si>
  <si>
    <t>Pomieszczenie gospodarcze dz. Nr 68/1, obręb 5</t>
  </si>
  <si>
    <t>konstrukcja drewniana, kryty blachą trapezową</t>
  </si>
  <si>
    <t>murowane, bloczki</t>
  </si>
  <si>
    <t>Budynek portierni, działka nr 68/1, obręb nr 5</t>
  </si>
  <si>
    <t>dach płaski, kryty papą</t>
  </si>
  <si>
    <t xml:space="preserve">Murowane – bloczki </t>
  </si>
  <si>
    <t xml:space="preserve">Gaśnica w obiekcie administracyjnym </t>
  </si>
  <si>
    <t>Budynek garażowy nr 1, działka nr 70/6, obręb nr 5</t>
  </si>
  <si>
    <t>Dźwigary żelbetowe oparte na ścinach, pokrycie blachą</t>
  </si>
  <si>
    <t xml:space="preserve">Bloczki z betonu komórkowego, szkielet żelbetowy z wypełnieniem z cegły </t>
  </si>
  <si>
    <t>Budynek garażowy nr 2, działka nr 70/6, obręb nr 5</t>
  </si>
  <si>
    <t>Budynek garażowy nr 3, działka nr 70/6, obręb nr 5</t>
  </si>
  <si>
    <t>Budynek garażowy nr 4, działka nr 70/6, obręb nr 5</t>
  </si>
  <si>
    <t>Budynek garażowy nr 5, działka nr 70/6, obręb nr 5</t>
  </si>
  <si>
    <t>Budynek garażowy nr 6 wraz z magazynem  działka nr 70/6, obręb nr 5</t>
  </si>
  <si>
    <t xml:space="preserve">Powiatowy Urząd Pracy w Kamieniu Pomorskim, ul. Topolowa 5, 72-400 Kamień Pomorski </t>
  </si>
  <si>
    <t>ul. Topolowa 5, Kamień Pomorski</t>
  </si>
  <si>
    <t>dach dwuspadowy, papa</t>
  </si>
  <si>
    <t>tradycyjna</t>
  </si>
  <si>
    <t>gsśnice, hydranty</t>
  </si>
  <si>
    <t>Starostwo Powiatowe w Kamieniu Pomorskim, ul. Wolińska 7b, 72-400 Kamień Pomorski</t>
  </si>
  <si>
    <t>budynek główny Starostwa ul. Wolińska 7b, Kamień Pomorski (w tym winda 112.728zł i kotłownia 72.610zł)</t>
  </si>
  <si>
    <t>przed 1945</t>
  </si>
  <si>
    <t>konstrukacja dach płaski, pokryty papą</t>
  </si>
  <si>
    <t>gaśnice, hydranty</t>
  </si>
  <si>
    <t>alarm, kraty</t>
  </si>
  <si>
    <t xml:space="preserve">budynek byłej administracji szpitala przy ul. Szpitalnej 10, Kamień Pomorski (nr 1), kotłownia i piwnica </t>
  </si>
  <si>
    <t>ok. 1985</t>
  </si>
  <si>
    <t>cegła ceramiczna pełna, stropy belki żelbetowe</t>
  </si>
  <si>
    <t xml:space="preserve">budynek administracyjny (były obiekt PCPR) przy ul. Szpitalnej 10, Kamień Pomorski </t>
  </si>
  <si>
    <t xml:space="preserve">zespół pomieszczeń gospodarczych przy ul. Szpitalnej 10, Kamień Pomorski </t>
  </si>
  <si>
    <t xml:space="preserve">budynek prosektorium przy ul. Szpitalnej 10, Kamień Pomorski </t>
  </si>
  <si>
    <t xml:space="preserve">budynek administracyjny nr 2 przy ul. Szpitalnej 10 w Kamieniu Pomorskim </t>
  </si>
  <si>
    <t>ok. 1983</t>
  </si>
  <si>
    <t xml:space="preserve">budynek byłej pralni przy ul. Szpitalnej 10 w Kamieniu Pomorskim </t>
  </si>
  <si>
    <t>uk. 1983</t>
  </si>
  <si>
    <t xml:space="preserve">zespół garaży przy ul. Szpitalnej 10, Kamień Pomorski </t>
  </si>
  <si>
    <t xml:space="preserve">sklep "MAJKA" przy ul. Szpitalnej 10 w Kamieniu Pomorskim </t>
  </si>
  <si>
    <t>ok. 2012-1013</t>
  </si>
  <si>
    <t xml:space="preserve">tlenownia przy szpitalu przy ul. Szpitalnej 10, Kamień Pomorski </t>
  </si>
  <si>
    <t xml:space="preserve">transformator przy szpitalu przy ul. Szpitalnej 10, Kamień Pomorski </t>
  </si>
  <si>
    <t>ok. 1966</t>
  </si>
  <si>
    <t>bloczki z betonu, działowe murowane z cegły lub płyt gipsowo-kartonowych</t>
  </si>
  <si>
    <t xml:space="preserve">Budowle – parking strzeżony na terenie działki nr 70/6 w Kamieniu Pomorskim przy ul. Nowoprojektowanej 1. Powierzchnia parkingu 730m2. Utwardzenie parkingu kostką betonową </t>
  </si>
  <si>
    <t>kamery, Parking ogrodzona siatką.</t>
  </si>
  <si>
    <t>Centrum Obsługi Placówek Opiekuńczo-Wychowawczych w Wisełce, ul. Leśna 4 , 72-513 Wisełka</t>
  </si>
  <si>
    <t>ogrodzenie</t>
  </si>
  <si>
    <t>budowle (ogrodzenie, nawierzchnie, sieci instalacyjne)</t>
  </si>
  <si>
    <t>RAZEM - BUDYNKI I BUDOWLE</t>
  </si>
  <si>
    <t>WARTOŚĆ ODTWORZENIOWA              (WO 1m2 = 2.500 PLN / 3.000 PLN / 3.500 PLN)</t>
  </si>
  <si>
    <t>Budynek główny - ul. Główna 44, 72-500 Międzyzdroje</t>
  </si>
  <si>
    <t>budynki mieszkalne, ul. Leśna 4a, Wisełka</t>
  </si>
  <si>
    <t>boisko wielofunkcyjne</t>
  </si>
  <si>
    <t>Zespół Szkół Ponadpodstawowych w Benicach, Benice 12, 72-400 Kamień Pomorski</t>
  </si>
  <si>
    <t>ZESPÓŁ SZKÓŁ PONADPODSTAWOWYCH W KAMIENIU POMORSKIM ul. Wolińska 7a, 72-400 Kamień Pomorski</t>
  </si>
  <si>
    <t>hydranty + gaśnice oświetlenie aawaryjne kierunkowe, system oddymiania grawitacyjnego z  czujnikiem dymu</t>
  </si>
  <si>
    <t>ZESPÓŁ SZKÓŁ PONADPODSTAWOWYCH  W WOLINIE ul. Słowiańska 2, 72-510 Wolin</t>
  </si>
  <si>
    <t>monitoring, ogrodzenie</t>
  </si>
  <si>
    <t>Budowle-Mosty wg załączonego zestawienia</t>
  </si>
  <si>
    <t>wg zestawienia</t>
  </si>
  <si>
    <t xml:space="preserve">2 lokale mieszkalne  przy ul. Nowoprojektowanej 1 w Kamieniu Pomorskim </t>
  </si>
  <si>
    <t>Ubezpieczający: Powiat Kamieński, ul. Wolińska 7b, 72-400 Kamień Pomorski, Ubezpieczony: Powiat Kamieński, ul. Wolińska 7b, 72-400 Kamień Pomorski oraz Skarb Państwa</t>
  </si>
  <si>
    <t>Budynki Skarbu Państwa wg załącznika C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</si>
</sst>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Segoe UI"/>
      <family val="2"/>
    </font>
    <font>
      <b/>
      <sz val="12"/>
      <name val="Garamond"/>
      <family val="1"/>
    </font>
    <font>
      <sz val="12"/>
      <name val="Tahoma"/>
      <family val="2"/>
    </font>
    <font>
      <sz val="12"/>
      <name val="Garamond"/>
      <family val="1"/>
    </font>
    <font>
      <b/>
      <sz val="1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23" fillId="33" borderId="10" xfId="51" applyFont="1" applyFill="1" applyBorder="1" applyAlignment="1">
      <alignment horizontal="center" vertical="center" wrapText="1"/>
      <protection/>
    </xf>
    <xf numFmtId="0" fontId="23" fillId="33" borderId="11" xfId="51" applyFont="1" applyFill="1" applyBorder="1" applyAlignment="1">
      <alignment horizontal="center" vertical="center" wrapText="1"/>
      <protection/>
    </xf>
    <xf numFmtId="0" fontId="23" fillId="33" borderId="12" xfId="51" applyFont="1" applyFill="1" applyBorder="1" applyAlignment="1">
      <alignment horizontal="center" vertical="center" wrapText="1"/>
      <protection/>
    </xf>
    <xf numFmtId="4" fontId="23" fillId="34" borderId="13" xfId="51" applyNumberFormat="1" applyFont="1" applyFill="1" applyBorder="1" applyAlignment="1">
      <alignment horizontal="center" vertical="center" wrapText="1"/>
      <protection/>
    </xf>
    <xf numFmtId="4" fontId="23" fillId="34" borderId="13" xfId="51" applyNumberFormat="1" applyFont="1" applyFill="1" applyBorder="1" applyAlignment="1">
      <alignment horizontal="center" vertical="center" wrapText="1"/>
      <protection/>
    </xf>
    <xf numFmtId="0" fontId="23" fillId="34" borderId="14" xfId="51" applyFont="1" applyFill="1" applyBorder="1" applyAlignment="1">
      <alignment horizontal="center" vertical="center" wrapText="1"/>
      <protection/>
    </xf>
    <xf numFmtId="0" fontId="24" fillId="34" borderId="0" xfId="51" applyFont="1" applyFill="1" applyAlignment="1">
      <alignment horizontal="center" vertical="center" wrapText="1"/>
      <protection/>
    </xf>
    <xf numFmtId="0" fontId="2" fillId="34" borderId="0" xfId="51" applyFont="1" applyFill="1" applyAlignment="1">
      <alignment horizontal="center" vertical="center" wrapText="1"/>
      <protection/>
    </xf>
    <xf numFmtId="4" fontId="23" fillId="34" borderId="15" xfId="51" applyNumberFormat="1" applyFont="1" applyFill="1" applyBorder="1" applyAlignment="1">
      <alignment horizontal="center" vertical="center" wrapText="1"/>
      <protection/>
    </xf>
    <xf numFmtId="1" fontId="23" fillId="34" borderId="15" xfId="51" applyNumberFormat="1" applyFont="1" applyFill="1" applyBorder="1" applyAlignment="1">
      <alignment horizontal="center" vertical="center" wrapText="1"/>
      <protection/>
    </xf>
    <xf numFmtId="166" fontId="23" fillId="34" borderId="15" xfId="51" applyNumberFormat="1" applyFont="1" applyFill="1" applyBorder="1" applyAlignment="1">
      <alignment horizontal="center" vertical="center" wrapText="1"/>
      <protection/>
    </xf>
    <xf numFmtId="166" fontId="23" fillId="34" borderId="16" xfId="51" applyNumberFormat="1" applyFont="1" applyFill="1" applyBorder="1" applyAlignment="1">
      <alignment horizontal="center" vertical="center" wrapText="1"/>
      <protection/>
    </xf>
    <xf numFmtId="0" fontId="23" fillId="33" borderId="12" xfId="53" applyFont="1" applyFill="1" applyBorder="1" applyAlignment="1">
      <alignment horizontal="center" vertical="center" wrapText="1"/>
      <protection/>
    </xf>
    <xf numFmtId="0" fontId="23" fillId="33" borderId="17" xfId="53" applyFont="1" applyFill="1" applyBorder="1" applyAlignment="1">
      <alignment horizontal="center" vertical="center" wrapText="1"/>
      <protection/>
    </xf>
    <xf numFmtId="0" fontId="23" fillId="33" borderId="18" xfId="53" applyFont="1" applyFill="1" applyBorder="1" applyAlignment="1">
      <alignment horizontal="center" vertical="center" wrapText="1"/>
      <protection/>
    </xf>
    <xf numFmtId="0" fontId="24" fillId="34" borderId="0" xfId="53" applyFont="1" applyFill="1" applyAlignment="1">
      <alignment horizontal="center" vertical="center" wrapText="1"/>
      <protection/>
    </xf>
    <xf numFmtId="0" fontId="2" fillId="34" borderId="0" xfId="53" applyFont="1" applyFill="1" applyAlignment="1">
      <alignment horizontal="center" vertical="center" wrapText="1"/>
      <protection/>
    </xf>
    <xf numFmtId="0" fontId="25" fillId="33" borderId="19" xfId="53" applyFont="1" applyFill="1" applyBorder="1" applyAlignment="1">
      <alignment horizontal="center" vertical="center" wrapText="1"/>
      <protection/>
    </xf>
    <xf numFmtId="4" fontId="25" fillId="33" borderId="20" xfId="53" applyNumberFormat="1" applyFont="1" applyFill="1" applyBorder="1" applyAlignment="1">
      <alignment horizontal="center" vertical="center" wrapText="1"/>
      <protection/>
    </xf>
    <xf numFmtId="1" fontId="25" fillId="33" borderId="20" xfId="53" applyNumberFormat="1" applyFont="1" applyFill="1" applyBorder="1" applyAlignment="1">
      <alignment horizontal="center" vertical="center" wrapText="1"/>
      <protection/>
    </xf>
    <xf numFmtId="0" fontId="25" fillId="33" borderId="20" xfId="53" applyFont="1" applyFill="1" applyBorder="1" applyAlignment="1">
      <alignment horizontal="center" vertical="center" wrapText="1"/>
      <protection/>
    </xf>
    <xf numFmtId="0" fontId="25" fillId="33" borderId="21" xfId="53" applyFont="1" applyFill="1" applyBorder="1" applyAlignment="1">
      <alignment horizontal="center" vertical="center" wrapText="1"/>
      <protection/>
    </xf>
    <xf numFmtId="0" fontId="24" fillId="34" borderId="0" xfId="53" applyFont="1" applyFill="1" applyAlignment="1">
      <alignment vertical="center" wrapText="1"/>
      <protection/>
    </xf>
    <xf numFmtId="0" fontId="2" fillId="34" borderId="0" xfId="53" applyFont="1" applyFill="1" applyAlignment="1">
      <alignment vertical="center" wrapText="1"/>
      <protection/>
    </xf>
    <xf numFmtId="0" fontId="25" fillId="33" borderId="22" xfId="53" applyFont="1" applyFill="1" applyBorder="1" applyAlignment="1">
      <alignment horizontal="center" vertical="center" wrapText="1"/>
      <protection/>
    </xf>
    <xf numFmtId="4" fontId="25" fillId="33" borderId="23" xfId="53" applyNumberFormat="1" applyFont="1" applyFill="1" applyBorder="1" applyAlignment="1">
      <alignment horizontal="center" vertical="center" wrapText="1"/>
      <protection/>
    </xf>
    <xf numFmtId="1" fontId="25" fillId="33" borderId="23" xfId="53" applyNumberFormat="1" applyFont="1" applyFill="1" applyBorder="1" applyAlignment="1">
      <alignment horizontal="center" vertical="center" wrapText="1"/>
      <protection/>
    </xf>
    <xf numFmtId="0" fontId="25" fillId="33" borderId="23" xfId="53" applyFont="1" applyFill="1" applyBorder="1" applyAlignment="1">
      <alignment horizontal="center" vertical="center" wrapText="1"/>
      <protection/>
    </xf>
    <xf numFmtId="0" fontId="25" fillId="33" borderId="24" xfId="53" applyFont="1" applyFill="1" applyBorder="1" applyAlignment="1">
      <alignment horizontal="center" vertical="center" wrapText="1"/>
      <protection/>
    </xf>
    <xf numFmtId="0" fontId="25" fillId="33" borderId="25" xfId="53" applyFont="1" applyFill="1" applyBorder="1" applyAlignment="1">
      <alignment horizontal="center" vertical="center" wrapText="1"/>
      <protection/>
    </xf>
    <xf numFmtId="4" fontId="25" fillId="33" borderId="26" xfId="53" applyNumberFormat="1" applyFont="1" applyFill="1" applyBorder="1" applyAlignment="1">
      <alignment horizontal="center" vertical="center" wrapText="1"/>
      <protection/>
    </xf>
    <xf numFmtId="1" fontId="25" fillId="33" borderId="26" xfId="53" applyNumberFormat="1" applyFont="1" applyFill="1" applyBorder="1" applyAlignment="1">
      <alignment horizontal="center" vertical="center" wrapText="1"/>
      <protection/>
    </xf>
    <xf numFmtId="0" fontId="25" fillId="33" borderId="26" xfId="53" applyFont="1" applyFill="1" applyBorder="1" applyAlignment="1">
      <alignment horizontal="center" vertical="center" wrapText="1"/>
      <protection/>
    </xf>
    <xf numFmtId="0" fontId="25" fillId="33" borderId="27" xfId="53" applyFont="1" applyFill="1" applyBorder="1" applyAlignment="1">
      <alignment horizontal="center" vertical="center" wrapText="1"/>
      <protection/>
    </xf>
    <xf numFmtId="0" fontId="23" fillId="35" borderId="28" xfId="53" applyFont="1" applyFill="1" applyBorder="1" applyAlignment="1">
      <alignment horizontal="center" vertical="center" wrapText="1"/>
      <protection/>
    </xf>
    <xf numFmtId="4" fontId="23" fillId="35" borderId="29" xfId="53" applyNumberFormat="1" applyFont="1" applyFill="1" applyBorder="1" applyAlignment="1">
      <alignment horizontal="center" vertical="center" wrapText="1"/>
      <protection/>
    </xf>
    <xf numFmtId="4" fontId="23" fillId="35" borderId="20" xfId="53" applyNumberFormat="1" applyFont="1" applyFill="1" applyBorder="1" applyAlignment="1">
      <alignment horizontal="center" vertical="center" wrapText="1"/>
      <protection/>
    </xf>
    <xf numFmtId="1" fontId="23" fillId="35" borderId="29" xfId="53" applyNumberFormat="1" applyFont="1" applyFill="1" applyBorder="1" applyAlignment="1">
      <alignment horizontal="center" vertical="center" wrapText="1"/>
      <protection/>
    </xf>
    <xf numFmtId="0" fontId="23" fillId="35" borderId="29" xfId="53" applyFont="1" applyFill="1" applyBorder="1" applyAlignment="1">
      <alignment horizontal="center" vertical="center" wrapText="1"/>
      <protection/>
    </xf>
    <xf numFmtId="0" fontId="23" fillId="35" borderId="30" xfId="53" applyFont="1" applyFill="1" applyBorder="1" applyAlignment="1">
      <alignment horizontal="center" vertical="center" wrapText="1"/>
      <protection/>
    </xf>
    <xf numFmtId="0" fontId="25" fillId="33" borderId="31" xfId="53" applyFont="1" applyFill="1" applyBorder="1" applyAlignment="1">
      <alignment horizontal="center" vertical="center" wrapText="1"/>
      <protection/>
    </xf>
    <xf numFmtId="4" fontId="25" fillId="33" borderId="13" xfId="53" applyNumberFormat="1" applyFont="1" applyFill="1" applyBorder="1" applyAlignment="1">
      <alignment horizontal="center" vertical="center" wrapText="1"/>
      <protection/>
    </xf>
    <xf numFmtId="1" fontId="25" fillId="33" borderId="13" xfId="53" applyNumberFormat="1" applyFont="1" applyFill="1" applyBorder="1" applyAlignment="1">
      <alignment horizontal="center" vertical="center" wrapText="1"/>
      <protection/>
    </xf>
    <xf numFmtId="49" fontId="25" fillId="33" borderId="13" xfId="53" applyNumberFormat="1" applyFont="1" applyFill="1" applyBorder="1" applyAlignment="1">
      <alignment horizontal="center" vertical="center" wrapText="1"/>
      <protection/>
    </xf>
    <xf numFmtId="49" fontId="25" fillId="33" borderId="14" xfId="53" applyNumberFormat="1" applyFont="1" applyFill="1" applyBorder="1" applyAlignment="1">
      <alignment horizontal="center" vertical="center" wrapText="1"/>
      <protection/>
    </xf>
    <xf numFmtId="49" fontId="25" fillId="33" borderId="23" xfId="53" applyNumberFormat="1" applyFont="1" applyFill="1" applyBorder="1" applyAlignment="1">
      <alignment horizontal="center" vertical="center" wrapText="1"/>
      <protection/>
    </xf>
    <xf numFmtId="49" fontId="25" fillId="33" borderId="24" xfId="53" applyNumberFormat="1" applyFont="1" applyFill="1" applyBorder="1" applyAlignment="1">
      <alignment horizontal="center" vertical="center" wrapText="1"/>
      <protection/>
    </xf>
    <xf numFmtId="4" fontId="25" fillId="33" borderId="29" xfId="53" applyNumberFormat="1" applyFont="1" applyFill="1" applyBorder="1" applyAlignment="1">
      <alignment horizontal="center" vertical="center" wrapText="1"/>
      <protection/>
    </xf>
    <xf numFmtId="49" fontId="25" fillId="33" borderId="26" xfId="53" applyNumberFormat="1" applyFont="1" applyFill="1" applyBorder="1" applyAlignment="1">
      <alignment horizontal="center" vertical="center" wrapText="1"/>
      <protection/>
    </xf>
    <xf numFmtId="49" fontId="25" fillId="33" borderId="27" xfId="53" applyNumberFormat="1" applyFont="1" applyFill="1" applyBorder="1" applyAlignment="1">
      <alignment horizontal="center" vertical="center" wrapText="1"/>
      <protection/>
    </xf>
    <xf numFmtId="4" fontId="25" fillId="33" borderId="32" xfId="53" applyNumberFormat="1" applyFont="1" applyFill="1" applyBorder="1" applyAlignment="1">
      <alignment horizontal="center" vertical="center" wrapText="1"/>
      <protection/>
    </xf>
    <xf numFmtId="4" fontId="25" fillId="33" borderId="33" xfId="53" applyNumberFormat="1" applyFont="1" applyFill="1" applyBorder="1" applyAlignment="1">
      <alignment horizontal="center" vertical="center" wrapText="1"/>
      <protection/>
    </xf>
    <xf numFmtId="4" fontId="25" fillId="33" borderId="25" xfId="53" applyNumberFormat="1" applyFont="1" applyFill="1" applyBorder="1" applyAlignment="1">
      <alignment horizontal="center" vertical="center" wrapText="1"/>
      <protection/>
    </xf>
    <xf numFmtId="0" fontId="23" fillId="35" borderId="34" xfId="53" applyFont="1" applyFill="1" applyBorder="1" applyAlignment="1">
      <alignment horizontal="center" vertical="center" wrapText="1"/>
      <protection/>
    </xf>
    <xf numFmtId="4" fontId="23" fillId="35" borderId="35" xfId="53" applyNumberFormat="1" applyFont="1" applyFill="1" applyBorder="1" applyAlignment="1">
      <alignment horizontal="center" vertical="center" wrapText="1"/>
      <protection/>
    </xf>
    <xf numFmtId="1" fontId="23" fillId="35" borderId="35" xfId="53" applyNumberFormat="1" applyFont="1" applyFill="1" applyBorder="1" applyAlignment="1">
      <alignment horizontal="center" vertical="center" wrapText="1"/>
      <protection/>
    </xf>
    <xf numFmtId="49" fontId="23" fillId="35" borderId="35" xfId="53" applyNumberFormat="1" applyFont="1" applyFill="1" applyBorder="1" applyAlignment="1">
      <alignment horizontal="center" vertical="center" wrapText="1"/>
      <protection/>
    </xf>
    <xf numFmtId="49" fontId="23" fillId="35" borderId="17" xfId="53" applyNumberFormat="1" applyFont="1" applyFill="1" applyBorder="1" applyAlignment="1">
      <alignment horizontal="center" vertical="center" wrapText="1"/>
      <protection/>
    </xf>
    <xf numFmtId="4" fontId="24" fillId="34" borderId="0" xfId="53" applyNumberFormat="1" applyFont="1" applyFill="1" applyAlignment="1">
      <alignment vertical="center" wrapText="1"/>
      <protection/>
    </xf>
    <xf numFmtId="0" fontId="23" fillId="33" borderId="36" xfId="51" applyFont="1" applyFill="1" applyBorder="1" applyAlignment="1">
      <alignment horizontal="center" vertical="center" wrapText="1"/>
      <protection/>
    </xf>
    <xf numFmtId="0" fontId="23" fillId="33" borderId="37" xfId="51" applyFont="1" applyFill="1" applyBorder="1" applyAlignment="1">
      <alignment horizontal="center" vertical="center" wrapText="1"/>
      <protection/>
    </xf>
    <xf numFmtId="0" fontId="25" fillId="33" borderId="38" xfId="51" applyFont="1" applyFill="1" applyBorder="1" applyAlignment="1">
      <alignment horizontal="center" vertical="center" wrapText="1"/>
      <protection/>
    </xf>
    <xf numFmtId="4" fontId="25" fillId="33" borderId="20" xfId="51" applyNumberFormat="1" applyFont="1" applyFill="1" applyBorder="1" applyAlignment="1">
      <alignment horizontal="center" vertical="center" wrapText="1"/>
      <protection/>
    </xf>
    <xf numFmtId="1" fontId="25" fillId="33" borderId="20" xfId="51" applyNumberFormat="1" applyFont="1" applyFill="1" applyBorder="1" applyAlignment="1">
      <alignment horizontal="center" vertical="center" wrapText="1"/>
      <protection/>
    </xf>
    <xf numFmtId="49" fontId="25" fillId="33" borderId="20" xfId="51" applyNumberFormat="1" applyFont="1" applyFill="1" applyBorder="1" applyAlignment="1">
      <alignment horizontal="center" vertical="center" wrapText="1"/>
      <protection/>
    </xf>
    <xf numFmtId="49" fontId="25" fillId="33" borderId="21" xfId="51" applyNumberFormat="1" applyFont="1" applyFill="1" applyBorder="1" applyAlignment="1">
      <alignment horizontal="center" vertical="center" wrapText="1"/>
      <protection/>
    </xf>
    <xf numFmtId="0" fontId="24" fillId="34" borderId="0" xfId="51" applyFont="1" applyFill="1" applyAlignment="1">
      <alignment vertical="center" wrapText="1"/>
      <protection/>
    </xf>
    <xf numFmtId="0" fontId="2" fillId="34" borderId="0" xfId="51" applyFont="1" applyFill="1" applyAlignment="1">
      <alignment vertical="center" wrapText="1"/>
      <protection/>
    </xf>
    <xf numFmtId="0" fontId="25" fillId="33" borderId="39" xfId="51" applyFont="1" applyFill="1" applyBorder="1" applyAlignment="1">
      <alignment horizontal="center" vertical="center" wrapText="1"/>
      <protection/>
    </xf>
    <xf numFmtId="4" fontId="25" fillId="33" borderId="26" xfId="51" applyNumberFormat="1" applyFont="1" applyFill="1" applyBorder="1" applyAlignment="1">
      <alignment horizontal="center" vertical="center" wrapText="1"/>
      <protection/>
    </xf>
    <xf numFmtId="1" fontId="25" fillId="33" borderId="26" xfId="51" applyNumberFormat="1" applyFont="1" applyFill="1" applyBorder="1" applyAlignment="1">
      <alignment horizontal="center" vertical="center" wrapText="1"/>
      <protection/>
    </xf>
    <xf numFmtId="49" fontId="25" fillId="33" borderId="26" xfId="51" applyNumberFormat="1" applyFont="1" applyFill="1" applyBorder="1" applyAlignment="1">
      <alignment horizontal="center" vertical="center" wrapText="1"/>
      <protection/>
    </xf>
    <xf numFmtId="49" fontId="25" fillId="33" borderId="27" xfId="51" applyNumberFormat="1" applyFont="1" applyFill="1" applyBorder="1" applyAlignment="1">
      <alignment horizontal="center" vertical="center" wrapText="1"/>
      <protection/>
    </xf>
    <xf numFmtId="0" fontId="23" fillId="35" borderId="12" xfId="51" applyFont="1" applyFill="1" applyBorder="1" applyAlignment="1">
      <alignment horizontal="center" vertical="center" wrapText="1"/>
      <protection/>
    </xf>
    <xf numFmtId="4" fontId="23" fillId="35" borderId="35" xfId="51" applyNumberFormat="1" applyFont="1" applyFill="1" applyBorder="1" applyAlignment="1">
      <alignment horizontal="center" vertical="center" wrapText="1"/>
      <protection/>
    </xf>
    <xf numFmtId="1" fontId="23" fillId="35" borderId="35" xfId="51" applyNumberFormat="1" applyFont="1" applyFill="1" applyBorder="1" applyAlignment="1">
      <alignment horizontal="center" vertical="center" wrapText="1"/>
      <protection/>
    </xf>
    <xf numFmtId="49" fontId="23" fillId="35" borderId="35" xfId="51" applyNumberFormat="1" applyFont="1" applyFill="1" applyBorder="1" applyAlignment="1">
      <alignment horizontal="center" vertical="center" wrapText="1"/>
      <protection/>
    </xf>
    <xf numFmtId="49" fontId="23" fillId="35" borderId="17" xfId="51" applyNumberFormat="1" applyFont="1" applyFill="1" applyBorder="1" applyAlignment="1">
      <alignment horizontal="center" vertical="center" wrapText="1"/>
      <protection/>
    </xf>
    <xf numFmtId="0" fontId="25" fillId="33" borderId="40" xfId="51" applyFont="1" applyFill="1" applyBorder="1" applyAlignment="1">
      <alignment horizontal="center" vertical="center" wrapText="1"/>
      <protection/>
    </xf>
    <xf numFmtId="4" fontId="25" fillId="33" borderId="13" xfId="51" applyNumberFormat="1" applyFont="1" applyFill="1" applyBorder="1" applyAlignment="1">
      <alignment horizontal="center" vertical="center" wrapText="1"/>
      <protection/>
    </xf>
    <xf numFmtId="1" fontId="25" fillId="33" borderId="13" xfId="51" applyNumberFormat="1" applyFont="1" applyFill="1" applyBorder="1" applyAlignment="1">
      <alignment horizontal="center" vertical="center" wrapText="1"/>
      <protection/>
    </xf>
    <xf numFmtId="49" fontId="25" fillId="33" borderId="13" xfId="51" applyNumberFormat="1" applyFont="1" applyFill="1" applyBorder="1" applyAlignment="1">
      <alignment horizontal="center" vertical="center" wrapText="1"/>
      <protection/>
    </xf>
    <xf numFmtId="0" fontId="25" fillId="33" borderId="13" xfId="51" applyFont="1" applyFill="1" applyBorder="1" applyAlignment="1">
      <alignment horizontal="center" vertical="center" wrapText="1"/>
      <protection/>
    </xf>
    <xf numFmtId="49" fontId="25" fillId="33" borderId="14" xfId="51" applyNumberFormat="1" applyFont="1" applyFill="1" applyBorder="1" applyAlignment="1">
      <alignment horizontal="center" vertical="center" wrapText="1"/>
      <protection/>
    </xf>
    <xf numFmtId="0" fontId="25" fillId="33" borderId="41" xfId="51" applyFont="1" applyFill="1" applyBorder="1" applyAlignment="1">
      <alignment horizontal="center" vertical="center" wrapText="1"/>
      <protection/>
    </xf>
    <xf numFmtId="4" fontId="25" fillId="33" borderId="23" xfId="51" applyNumberFormat="1" applyFont="1" applyFill="1" applyBorder="1" applyAlignment="1">
      <alignment horizontal="center" vertical="center" wrapText="1"/>
      <protection/>
    </xf>
    <xf numFmtId="1" fontId="25" fillId="33" borderId="23" xfId="51" applyNumberFormat="1" applyFont="1" applyFill="1" applyBorder="1" applyAlignment="1">
      <alignment horizontal="center" vertical="center" wrapText="1"/>
      <protection/>
    </xf>
    <xf numFmtId="49" fontId="25" fillId="33" borderId="23" xfId="51" applyNumberFormat="1" applyFont="1" applyFill="1" applyBorder="1" applyAlignment="1">
      <alignment horizontal="center" vertical="center" wrapText="1"/>
      <protection/>
    </xf>
    <xf numFmtId="0" fontId="25" fillId="33" borderId="23" xfId="51" applyFont="1" applyFill="1" applyBorder="1" applyAlignment="1">
      <alignment horizontal="center" vertical="center" wrapText="1"/>
      <protection/>
    </xf>
    <xf numFmtId="49" fontId="25" fillId="33" borderId="24" xfId="51" applyNumberFormat="1" applyFont="1" applyFill="1" applyBorder="1" applyAlignment="1">
      <alignment horizontal="center" vertical="center" wrapText="1"/>
      <protection/>
    </xf>
    <xf numFmtId="0" fontId="23" fillId="35" borderId="10" xfId="51" applyFont="1" applyFill="1" applyBorder="1" applyAlignment="1">
      <alignment horizontal="center" vertical="center" wrapText="1"/>
      <protection/>
    </xf>
    <xf numFmtId="4" fontId="23" fillId="35" borderId="42" xfId="51" applyNumberFormat="1" applyFont="1" applyFill="1" applyBorder="1" applyAlignment="1">
      <alignment horizontal="center" vertical="center" wrapText="1"/>
      <protection/>
    </xf>
    <xf numFmtId="1" fontId="23" fillId="35" borderId="42" xfId="51" applyNumberFormat="1" applyFont="1" applyFill="1" applyBorder="1" applyAlignment="1">
      <alignment horizontal="center" vertical="center" wrapText="1"/>
      <protection/>
    </xf>
    <xf numFmtId="49" fontId="23" fillId="35" borderId="42" xfId="51" applyNumberFormat="1" applyFont="1" applyFill="1" applyBorder="1" applyAlignment="1">
      <alignment horizontal="center" vertical="center" wrapText="1"/>
      <protection/>
    </xf>
    <xf numFmtId="49" fontId="23" fillId="35" borderId="43" xfId="51" applyNumberFormat="1" applyFont="1" applyFill="1" applyBorder="1" applyAlignment="1">
      <alignment horizontal="center" vertical="center" wrapText="1"/>
      <protection/>
    </xf>
    <xf numFmtId="0" fontId="25" fillId="33" borderId="13" xfId="53" applyFont="1" applyFill="1" applyBorder="1" applyAlignment="1">
      <alignment horizontal="center" vertical="center" wrapText="1"/>
      <protection/>
    </xf>
    <xf numFmtId="49" fontId="25" fillId="33" borderId="35" xfId="53" applyNumberFormat="1" applyFont="1" applyFill="1" applyBorder="1" applyAlignment="1">
      <alignment horizontal="center" vertical="center" wrapText="1"/>
      <protection/>
    </xf>
    <xf numFmtId="49" fontId="25" fillId="33" borderId="17" xfId="53" applyNumberFormat="1" applyFont="1" applyFill="1" applyBorder="1" applyAlignment="1">
      <alignment horizontal="center" vertical="center" wrapText="1"/>
      <protection/>
    </xf>
    <xf numFmtId="0" fontId="25" fillId="33" borderId="44" xfId="53" applyFont="1" applyFill="1" applyBorder="1" applyAlignment="1">
      <alignment horizontal="center" vertical="center" wrapText="1"/>
      <protection/>
    </xf>
    <xf numFmtId="4" fontId="25" fillId="33" borderId="15" xfId="53" applyNumberFormat="1" applyFont="1" applyFill="1" applyBorder="1" applyAlignment="1">
      <alignment horizontal="center" vertical="center" wrapText="1"/>
      <protection/>
    </xf>
    <xf numFmtId="1" fontId="25" fillId="33" borderId="15" xfId="53" applyNumberFormat="1" applyFont="1" applyFill="1" applyBorder="1" applyAlignment="1">
      <alignment horizontal="center" vertical="center" wrapText="1"/>
      <protection/>
    </xf>
    <xf numFmtId="49" fontId="25" fillId="33" borderId="15" xfId="53" applyNumberFormat="1" applyFont="1" applyFill="1" applyBorder="1" applyAlignment="1">
      <alignment horizontal="center" vertical="center" wrapText="1"/>
      <protection/>
    </xf>
    <xf numFmtId="0" fontId="23" fillId="35" borderId="45" xfId="53" applyFont="1" applyFill="1" applyBorder="1" applyAlignment="1">
      <alignment horizontal="center" vertical="center" wrapText="1"/>
      <protection/>
    </xf>
    <xf numFmtId="4" fontId="23" fillId="35" borderId="46" xfId="53" applyNumberFormat="1" applyFont="1" applyFill="1" applyBorder="1" applyAlignment="1">
      <alignment horizontal="center" vertical="center" wrapText="1"/>
      <protection/>
    </xf>
    <xf numFmtId="1" fontId="23" fillId="35" borderId="46" xfId="53" applyNumberFormat="1" applyFont="1" applyFill="1" applyBorder="1" applyAlignment="1">
      <alignment horizontal="center" vertical="center" wrapText="1"/>
      <protection/>
    </xf>
    <xf numFmtId="49" fontId="23" fillId="35" borderId="46" xfId="53" applyNumberFormat="1" applyFont="1" applyFill="1" applyBorder="1" applyAlignment="1">
      <alignment horizontal="center" vertical="center" wrapText="1"/>
      <protection/>
    </xf>
    <xf numFmtId="49" fontId="23" fillId="35" borderId="47" xfId="53" applyNumberFormat="1" applyFont="1" applyFill="1" applyBorder="1" applyAlignment="1">
      <alignment horizontal="center" vertical="center" wrapText="1"/>
      <protection/>
    </xf>
    <xf numFmtId="0" fontId="26" fillId="34" borderId="0" xfId="51" applyFont="1" applyFill="1" applyAlignment="1">
      <alignment vertical="center" wrapText="1"/>
      <protection/>
    </xf>
    <xf numFmtId="0" fontId="3" fillId="34" borderId="0" xfId="51" applyFont="1" applyFill="1" applyAlignment="1">
      <alignment vertical="center" wrapText="1"/>
      <protection/>
    </xf>
    <xf numFmtId="0" fontId="23" fillId="33" borderId="48" xfId="53" applyFont="1" applyFill="1" applyBorder="1" applyAlignment="1">
      <alignment horizontal="center" vertical="center" wrapText="1"/>
      <protection/>
    </xf>
    <xf numFmtId="0" fontId="25" fillId="33" borderId="40" xfId="53" applyFont="1" applyFill="1" applyBorder="1" applyAlignment="1">
      <alignment horizontal="center" vertical="center" wrapText="1"/>
      <protection/>
    </xf>
    <xf numFmtId="4" fontId="25" fillId="33" borderId="42" xfId="53" applyNumberFormat="1" applyFont="1" applyFill="1" applyBorder="1" applyAlignment="1">
      <alignment horizontal="center" vertical="center" wrapText="1"/>
      <protection/>
    </xf>
    <xf numFmtId="1" fontId="25" fillId="33" borderId="14" xfId="53" applyNumberFormat="1" applyFont="1" applyFill="1" applyBorder="1" applyAlignment="1">
      <alignment horizontal="center" vertical="center" wrapText="1"/>
      <protection/>
    </xf>
    <xf numFmtId="0" fontId="25" fillId="33" borderId="41" xfId="53" applyFont="1" applyFill="1" applyBorder="1" applyAlignment="1">
      <alignment horizontal="center" vertical="center" wrapText="1"/>
      <protection/>
    </xf>
    <xf numFmtId="4" fontId="25" fillId="33" borderId="49" xfId="53" applyNumberFormat="1" applyFont="1" applyFill="1" applyBorder="1" applyAlignment="1">
      <alignment horizontal="center" vertical="center" wrapText="1"/>
      <protection/>
    </xf>
    <xf numFmtId="4" fontId="25" fillId="33" borderId="22" xfId="53" applyNumberFormat="1" applyFont="1" applyFill="1" applyBorder="1" applyAlignment="1">
      <alignment horizontal="center" vertical="center" wrapText="1"/>
      <protection/>
    </xf>
    <xf numFmtId="1" fontId="25" fillId="33" borderId="24" xfId="53" applyNumberFormat="1" applyFont="1" applyFill="1" applyBorder="1" applyAlignment="1">
      <alignment horizontal="center" vertical="center" wrapText="1"/>
      <protection/>
    </xf>
    <xf numFmtId="0" fontId="25" fillId="33" borderId="50" xfId="53" applyFont="1" applyFill="1" applyBorder="1" applyAlignment="1">
      <alignment horizontal="center" vertical="center" wrapText="1"/>
      <protection/>
    </xf>
    <xf numFmtId="1" fontId="25" fillId="33" borderId="16" xfId="53" applyNumberFormat="1" applyFont="1" applyFill="1" applyBorder="1" applyAlignment="1">
      <alignment horizontal="center" vertical="center" wrapText="1"/>
      <protection/>
    </xf>
    <xf numFmtId="0" fontId="23" fillId="35" borderId="36" xfId="53" applyFont="1" applyFill="1" applyBorder="1" applyAlignment="1">
      <alignment horizontal="center" vertical="center" wrapText="1"/>
      <protection/>
    </xf>
    <xf numFmtId="4" fontId="23" fillId="35" borderId="51" xfId="53" applyNumberFormat="1" applyFont="1" applyFill="1" applyBorder="1" applyAlignment="1">
      <alignment horizontal="center" vertical="center" wrapText="1"/>
      <protection/>
    </xf>
    <xf numFmtId="0" fontId="23" fillId="35" borderId="12" xfId="53" applyFont="1" applyFill="1" applyBorder="1" applyAlignment="1">
      <alignment horizontal="center" vertical="center" wrapText="1"/>
      <protection/>
    </xf>
    <xf numFmtId="0" fontId="23" fillId="33" borderId="36" xfId="51" applyFont="1" applyFill="1" applyBorder="1" applyAlignment="1">
      <alignment horizontal="center" vertical="center" wrapText="1"/>
      <protection/>
    </xf>
    <xf numFmtId="0" fontId="23" fillId="33" borderId="47" xfId="51" applyFont="1" applyFill="1" applyBorder="1" applyAlignment="1">
      <alignment horizontal="center" vertical="center" wrapText="1"/>
      <protection/>
    </xf>
    <xf numFmtId="0" fontId="25" fillId="33" borderId="45" xfId="51" applyFont="1" applyFill="1" applyBorder="1" applyAlignment="1">
      <alignment horizontal="center" vertical="center" wrapText="1"/>
      <protection/>
    </xf>
    <xf numFmtId="4" fontId="23" fillId="35" borderId="46" xfId="51" applyNumberFormat="1" applyFont="1" applyFill="1" applyBorder="1" applyAlignment="1">
      <alignment horizontal="center" vertical="center" wrapText="1"/>
      <protection/>
    </xf>
    <xf numFmtId="4" fontId="23" fillId="35" borderId="37" xfId="51" applyNumberFormat="1" applyFont="1" applyFill="1" applyBorder="1" applyAlignment="1">
      <alignment horizontal="center" vertical="center" wrapText="1"/>
      <protection/>
    </xf>
    <xf numFmtId="1" fontId="25" fillId="35" borderId="46" xfId="51" applyNumberFormat="1" applyFont="1" applyFill="1" applyBorder="1" applyAlignment="1">
      <alignment horizontal="center" vertical="center" wrapText="1"/>
      <protection/>
    </xf>
    <xf numFmtId="4" fontId="25" fillId="35" borderId="46" xfId="51" applyNumberFormat="1" applyFont="1" applyFill="1" applyBorder="1" applyAlignment="1">
      <alignment horizontal="center" vertical="center" wrapText="1"/>
      <protection/>
    </xf>
    <xf numFmtId="4" fontId="25" fillId="35" borderId="47" xfId="51" applyNumberFormat="1" applyFont="1" applyFill="1" applyBorder="1" applyAlignment="1">
      <alignment horizontal="center" vertical="center" wrapText="1"/>
      <protection/>
    </xf>
    <xf numFmtId="0" fontId="23" fillId="33" borderId="12" xfId="51" applyFont="1" applyFill="1" applyBorder="1" applyAlignment="1">
      <alignment horizontal="center" vertical="center" wrapText="1"/>
      <protection/>
    </xf>
    <xf numFmtId="0" fontId="23" fillId="33" borderId="17" xfId="51" applyFont="1" applyFill="1" applyBorder="1" applyAlignment="1">
      <alignment horizontal="center" vertical="center" wrapText="1"/>
      <protection/>
    </xf>
    <xf numFmtId="0" fontId="25" fillId="33" borderId="52" xfId="51" applyFont="1" applyFill="1" applyBorder="1" applyAlignment="1">
      <alignment horizontal="center" vertical="center" wrapText="1"/>
      <protection/>
    </xf>
    <xf numFmtId="0" fontId="23" fillId="33" borderId="12" xfId="53" applyFont="1" applyFill="1" applyBorder="1" applyAlignment="1">
      <alignment horizontal="center" vertical="center" wrapText="1"/>
      <protection/>
    </xf>
    <xf numFmtId="0" fontId="23" fillId="33" borderId="17" xfId="53" applyFont="1" applyFill="1" applyBorder="1" applyAlignment="1">
      <alignment horizontal="center" vertical="center" wrapText="1"/>
      <protection/>
    </xf>
    <xf numFmtId="0" fontId="25" fillId="35" borderId="12" xfId="53" applyFont="1" applyFill="1" applyBorder="1" applyAlignment="1">
      <alignment horizontal="center" vertical="center" wrapText="1"/>
      <protection/>
    </xf>
    <xf numFmtId="1" fontId="25" fillId="35" borderId="35" xfId="53" applyNumberFormat="1" applyFont="1" applyFill="1" applyBorder="1" applyAlignment="1">
      <alignment horizontal="center" vertical="center" wrapText="1"/>
      <protection/>
    </xf>
    <xf numFmtId="4" fontId="25" fillId="35" borderId="35" xfId="53" applyNumberFormat="1" applyFont="1" applyFill="1" applyBorder="1" applyAlignment="1">
      <alignment horizontal="center" vertical="center" wrapText="1"/>
      <protection/>
    </xf>
    <xf numFmtId="4" fontId="25" fillId="35" borderId="17" xfId="53" applyNumberFormat="1" applyFont="1" applyFill="1" applyBorder="1" applyAlignment="1">
      <alignment horizontal="center" vertical="center" wrapText="1"/>
      <protection/>
    </xf>
    <xf numFmtId="0" fontId="23" fillId="33" borderId="48" xfId="51" applyFont="1" applyFill="1" applyBorder="1" applyAlignment="1">
      <alignment horizontal="center" vertical="center" wrapText="1"/>
      <protection/>
    </xf>
    <xf numFmtId="4" fontId="25" fillId="33" borderId="14" xfId="51" applyNumberFormat="1" applyFont="1" applyFill="1" applyBorder="1" applyAlignment="1">
      <alignment horizontal="center" vertical="center" wrapText="1"/>
      <protection/>
    </xf>
    <xf numFmtId="4" fontId="25" fillId="33" borderId="24" xfId="51" applyNumberFormat="1" applyFont="1" applyFill="1" applyBorder="1" applyAlignment="1">
      <alignment horizontal="center" vertical="center" wrapText="1"/>
      <protection/>
    </xf>
    <xf numFmtId="4" fontId="25" fillId="33" borderId="27" xfId="51" applyNumberFormat="1" applyFont="1" applyFill="1" applyBorder="1" applyAlignment="1">
      <alignment horizontal="center" vertical="center" wrapText="1"/>
      <protection/>
    </xf>
    <xf numFmtId="1" fontId="25" fillId="33" borderId="49" xfId="51" applyNumberFormat="1" applyFont="1" applyFill="1" applyBorder="1" applyAlignment="1">
      <alignment horizontal="center" vertical="center" wrapText="1"/>
      <protection/>
    </xf>
    <xf numFmtId="1" fontId="25" fillId="33" borderId="53" xfId="51" applyNumberFormat="1" applyFont="1" applyFill="1" applyBorder="1" applyAlignment="1">
      <alignment horizontal="center" vertical="center" wrapText="1"/>
      <protection/>
    </xf>
    <xf numFmtId="1" fontId="25" fillId="33" borderId="54" xfId="51" applyNumberFormat="1" applyFont="1" applyFill="1" applyBorder="1" applyAlignment="1">
      <alignment horizontal="center" vertical="center" wrapText="1"/>
      <protection/>
    </xf>
    <xf numFmtId="0" fontId="25" fillId="35" borderId="46" xfId="51" applyFont="1" applyFill="1" applyBorder="1" applyAlignment="1">
      <alignment horizontal="center" vertical="center" wrapText="1"/>
      <protection/>
    </xf>
    <xf numFmtId="0" fontId="25" fillId="35" borderId="47" xfId="51" applyFont="1" applyFill="1" applyBorder="1" applyAlignment="1">
      <alignment horizontal="center" vertical="center" wrapText="1"/>
      <protection/>
    </xf>
    <xf numFmtId="0" fontId="23" fillId="33" borderId="55" xfId="53" applyFont="1" applyFill="1" applyBorder="1" applyAlignment="1">
      <alignment horizontal="center" vertical="center" wrapText="1"/>
      <protection/>
    </xf>
    <xf numFmtId="0" fontId="23" fillId="33" borderId="56" xfId="53" applyFont="1" applyFill="1" applyBorder="1" applyAlignment="1">
      <alignment horizontal="center" vertical="center" wrapText="1"/>
      <protection/>
    </xf>
    <xf numFmtId="0" fontId="25" fillId="33" borderId="38" xfId="53" applyFont="1" applyFill="1" applyBorder="1" applyAlignment="1" applyProtection="1">
      <alignment horizontal="center" vertical="center" wrapText="1"/>
      <protection locked="0"/>
    </xf>
    <xf numFmtId="4" fontId="25" fillId="33" borderId="20" xfId="53" applyNumberFormat="1" applyFont="1" applyFill="1" applyBorder="1" applyAlignment="1" applyProtection="1">
      <alignment horizontal="center" vertical="center" wrapText="1"/>
      <protection locked="0"/>
    </xf>
    <xf numFmtId="0" fontId="25" fillId="33" borderId="20" xfId="53" applyFont="1" applyFill="1" applyBorder="1" applyAlignment="1" applyProtection="1">
      <alignment horizontal="center" vertical="center" wrapText="1"/>
      <protection locked="0"/>
    </xf>
    <xf numFmtId="0" fontId="25" fillId="33" borderId="21" xfId="53" applyFont="1" applyFill="1" applyBorder="1" applyAlignment="1" applyProtection="1">
      <alignment horizontal="center" vertical="center" wrapText="1"/>
      <protection locked="0"/>
    </xf>
    <xf numFmtId="0" fontId="25" fillId="33" borderId="41" xfId="53" applyFont="1" applyFill="1" applyBorder="1" applyAlignment="1" applyProtection="1">
      <alignment horizontal="center" vertical="center" wrapText="1"/>
      <protection locked="0"/>
    </xf>
    <xf numFmtId="4" fontId="25" fillId="33" borderId="23" xfId="53" applyNumberFormat="1" applyFont="1" applyFill="1" applyBorder="1" applyAlignment="1" applyProtection="1">
      <alignment horizontal="center" vertical="center" wrapText="1"/>
      <protection locked="0"/>
    </xf>
    <xf numFmtId="0" fontId="25" fillId="33" borderId="23" xfId="53" applyFont="1" applyFill="1" applyBorder="1" applyAlignment="1" applyProtection="1">
      <alignment horizontal="center" vertical="center" wrapText="1"/>
      <protection locked="0"/>
    </xf>
    <xf numFmtId="0" fontId="25" fillId="33" borderId="24" xfId="53" applyFont="1" applyFill="1" applyBorder="1" applyAlignment="1" applyProtection="1">
      <alignment horizontal="center" vertical="center" wrapText="1"/>
      <protection locked="0"/>
    </xf>
    <xf numFmtId="1" fontId="25" fillId="33" borderId="23" xfId="53" applyNumberFormat="1" applyFont="1" applyFill="1" applyBorder="1" applyAlignment="1" applyProtection="1">
      <alignment vertical="center" wrapText="1"/>
      <protection locked="0"/>
    </xf>
    <xf numFmtId="0" fontId="25" fillId="33" borderId="39" xfId="53" applyFont="1" applyFill="1" applyBorder="1" applyAlignment="1" applyProtection="1">
      <alignment horizontal="center" vertical="center" wrapText="1"/>
      <protection locked="0"/>
    </xf>
    <xf numFmtId="0" fontId="25" fillId="33" borderId="26" xfId="53" applyFont="1" applyFill="1" applyBorder="1" applyAlignment="1" applyProtection="1">
      <alignment horizontal="center" vertical="center" wrapText="1"/>
      <protection locked="0"/>
    </xf>
    <xf numFmtId="4" fontId="25" fillId="33" borderId="26" xfId="53" applyNumberFormat="1" applyFont="1" applyFill="1" applyBorder="1" applyAlignment="1" applyProtection="1">
      <alignment horizontal="center" vertical="center" wrapText="1"/>
      <protection locked="0"/>
    </xf>
    <xf numFmtId="1" fontId="25" fillId="33" borderId="26" xfId="53" applyNumberFormat="1" applyFont="1" applyFill="1" applyBorder="1" applyAlignment="1" applyProtection="1">
      <alignment vertical="center" wrapText="1"/>
      <protection locked="0"/>
    </xf>
    <xf numFmtId="0" fontId="25" fillId="33" borderId="27" xfId="53" applyFont="1" applyFill="1" applyBorder="1" applyAlignment="1" applyProtection="1">
      <alignment horizontal="center" vertical="center" wrapText="1"/>
      <protection locked="0"/>
    </xf>
    <xf numFmtId="0" fontId="23" fillId="35" borderId="10" xfId="53" applyFont="1" applyFill="1" applyBorder="1" applyAlignment="1">
      <alignment horizontal="center" vertical="center" wrapText="1"/>
      <protection/>
    </xf>
    <xf numFmtId="4" fontId="23" fillId="35" borderId="42" xfId="53" applyNumberFormat="1" applyFont="1" applyFill="1" applyBorder="1" applyAlignment="1">
      <alignment horizontal="center" vertical="center" wrapText="1"/>
      <protection/>
    </xf>
    <xf numFmtId="1" fontId="23" fillId="35" borderId="42" xfId="53" applyNumberFormat="1" applyFont="1" applyFill="1" applyBorder="1" applyAlignment="1">
      <alignment horizontal="center" vertical="center" wrapText="1"/>
      <protection/>
    </xf>
    <xf numFmtId="49" fontId="23" fillId="35" borderId="42" xfId="53" applyNumberFormat="1" applyFont="1" applyFill="1" applyBorder="1" applyAlignment="1">
      <alignment horizontal="center" vertical="center" wrapText="1"/>
      <protection/>
    </xf>
    <xf numFmtId="49" fontId="23" fillId="35" borderId="43" xfId="53" applyNumberFormat="1" applyFont="1" applyFill="1" applyBorder="1" applyAlignment="1">
      <alignment horizontal="center" vertical="center" wrapText="1"/>
      <protection/>
    </xf>
    <xf numFmtId="0" fontId="23" fillId="33" borderId="57" xfId="53" applyFont="1" applyFill="1" applyBorder="1" applyAlignment="1">
      <alignment horizontal="center" vertical="center" wrapText="1"/>
      <protection/>
    </xf>
    <xf numFmtId="0" fontId="23" fillId="33" borderId="58" xfId="53" applyFont="1" applyFill="1" applyBorder="1" applyAlignment="1">
      <alignment horizontal="center" vertical="center" wrapText="1"/>
      <protection/>
    </xf>
    <xf numFmtId="0" fontId="23" fillId="33" borderId="59" xfId="53" applyFont="1" applyFill="1" applyBorder="1" applyAlignment="1">
      <alignment horizontal="center" vertical="center" wrapText="1"/>
      <protection/>
    </xf>
    <xf numFmtId="4" fontId="23" fillId="33" borderId="60" xfId="53" applyNumberFormat="1" applyFont="1" applyFill="1" applyBorder="1" applyAlignment="1">
      <alignment horizontal="center" vertical="center" wrapText="1"/>
      <protection/>
    </xf>
    <xf numFmtId="1" fontId="23" fillId="33" borderId="60" xfId="53" applyNumberFormat="1" applyFont="1" applyFill="1" applyBorder="1" applyAlignment="1">
      <alignment horizontal="center" vertical="center" wrapText="1"/>
      <protection/>
    </xf>
    <xf numFmtId="49" fontId="23" fillId="33" borderId="60" xfId="53" applyNumberFormat="1" applyFont="1" applyFill="1" applyBorder="1" applyAlignment="1">
      <alignment horizontal="center" vertical="center" wrapText="1"/>
      <protection/>
    </xf>
    <xf numFmtId="49" fontId="23" fillId="33" borderId="61" xfId="53" applyNumberFormat="1" applyFont="1" applyFill="1" applyBorder="1" applyAlignment="1">
      <alignment horizontal="center" vertical="center" wrapText="1"/>
      <protection/>
    </xf>
    <xf numFmtId="0" fontId="23" fillId="35" borderId="36" xfId="53" applyFont="1" applyFill="1" applyBorder="1" applyAlignment="1">
      <alignment horizontal="center" vertical="center" wrapText="1"/>
      <protection/>
    </xf>
    <xf numFmtId="0" fontId="4" fillId="34" borderId="0" xfId="51" applyFont="1" applyFill="1" applyAlignment="1">
      <alignment horizontal="center" vertical="center" wrapText="1"/>
      <protection/>
    </xf>
    <xf numFmtId="0" fontId="5" fillId="34" borderId="0" xfId="51" applyFont="1" applyFill="1" applyAlignment="1">
      <alignment horizontal="center" vertical="center" wrapText="1"/>
      <protection/>
    </xf>
    <xf numFmtId="4" fontId="5" fillId="34" borderId="0" xfId="51" applyNumberFormat="1" applyFont="1" applyFill="1" applyAlignment="1">
      <alignment horizontal="center" vertical="center" wrapText="1"/>
      <protection/>
    </xf>
    <xf numFmtId="4" fontId="5" fillId="34" borderId="0" xfId="51" applyNumberFormat="1" applyFont="1" applyFill="1" applyAlignment="1">
      <alignment vertical="center" wrapText="1"/>
      <protection/>
    </xf>
    <xf numFmtId="1" fontId="5" fillId="34" borderId="0" xfId="51" applyNumberFormat="1" applyFont="1" applyFill="1" applyAlignment="1">
      <alignment vertical="center" wrapText="1"/>
      <protection/>
    </xf>
    <xf numFmtId="0" fontId="5" fillId="34" borderId="0" xfId="51" applyFont="1" applyFill="1" applyAlignment="1">
      <alignment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3 2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AMIE&#323;%20POMORSKI%20POWIAT\WYKAZY%20DANYCH\2020.06.30%20-%20aktualizacja%20danych\ZBIORCZE%20ZESTAWIENIE%20DANYCH%2030.06.2020%20-%20Warta%20-%20korek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YKAZ PLACÓWEK"/>
      <sheetName val="WYKAZ BUDYNKÓW 2019"/>
      <sheetName val="OGIEŃ"/>
      <sheetName val="KRADZIEŻ+ELEKTRONIKA"/>
      <sheetName val="WYKAZ ELEKTRONIKI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6"/>
  <sheetViews>
    <sheetView tabSelected="1" view="pageBreakPreview" zoomScale="70" zoomScaleNormal="70" zoomScaleSheetLayoutView="70" workbookViewId="0" topLeftCell="A85">
      <selection activeCell="C94" sqref="C94"/>
    </sheetView>
  </sheetViews>
  <sheetFormatPr defaultColWidth="11.421875" defaultRowHeight="12.75"/>
  <cols>
    <col min="1" max="1" width="6.421875" style="178" customWidth="1"/>
    <col min="2" max="2" width="32.28125" style="178" customWidth="1"/>
    <col min="3" max="3" width="38.28125" style="179" customWidth="1"/>
    <col min="4" max="4" width="12.421875" style="179" customWidth="1"/>
    <col min="5" max="5" width="34.57421875" style="179" customWidth="1"/>
    <col min="6" max="6" width="17.8515625" style="181" customWidth="1"/>
    <col min="7" max="7" width="11.140625" style="182" customWidth="1"/>
    <col min="8" max="8" width="14.00390625" style="182" customWidth="1"/>
    <col min="9" max="9" width="30.00390625" style="183" customWidth="1"/>
    <col min="10" max="10" width="37.28125" style="183" customWidth="1"/>
    <col min="11" max="12" width="28.28125" style="179" customWidth="1"/>
    <col min="13" max="13" width="26.00390625" style="183" customWidth="1"/>
    <col min="14" max="16384" width="11.421875" style="183" customWidth="1"/>
  </cols>
  <sheetData>
    <row r="1" spans="1:13" s="8" customFormat="1" ht="27.75" customHeight="1" thickBot="1">
      <c r="A1" s="1" t="s">
        <v>0</v>
      </c>
      <c r="B1" s="2" t="s">
        <v>1</v>
      </c>
      <c r="C1" s="3" t="s">
        <v>2</v>
      </c>
      <c r="D1" s="4" t="s">
        <v>3</v>
      </c>
      <c r="E1" s="4"/>
      <c r="F1" s="5" t="s">
        <v>4</v>
      </c>
      <c r="G1" s="6" t="s">
        <v>5</v>
      </c>
      <c r="H1" s="6"/>
      <c r="I1" s="6"/>
      <c r="J1" s="6"/>
      <c r="K1" s="6"/>
      <c r="L1" s="6"/>
      <c r="M1" s="7"/>
    </row>
    <row r="2" spans="1:13" s="8" customFormat="1" ht="63" thickBot="1">
      <c r="A2" s="1"/>
      <c r="B2" s="2"/>
      <c r="C2" s="3"/>
      <c r="D2" s="9" t="s">
        <v>6</v>
      </c>
      <c r="E2" s="9" t="s">
        <v>211</v>
      </c>
      <c r="F2" s="9" t="s">
        <v>7</v>
      </c>
      <c r="G2" s="10" t="s">
        <v>8</v>
      </c>
      <c r="H2" s="10" t="s">
        <v>9</v>
      </c>
      <c r="I2" s="11" t="s">
        <v>10</v>
      </c>
      <c r="J2" s="11" t="s">
        <v>11</v>
      </c>
      <c r="K2" s="11" t="s">
        <v>12</v>
      </c>
      <c r="L2" s="12" t="s">
        <v>13</v>
      </c>
      <c r="M2" s="7"/>
    </row>
    <row r="3" spans="1:13" s="17" customFormat="1" ht="27" customHeight="1" thickBot="1">
      <c r="A3" s="13">
        <v>1</v>
      </c>
      <c r="B3" s="14" t="s">
        <v>207</v>
      </c>
      <c r="C3" s="15" t="s">
        <v>14</v>
      </c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13" s="24" customFormat="1" ht="32.25" customHeight="1" thickBot="1">
      <c r="A4" s="13"/>
      <c r="B4" s="14"/>
      <c r="C4" s="18" t="s">
        <v>212</v>
      </c>
      <c r="D4" s="19">
        <v>411.5</v>
      </c>
      <c r="E4" s="19">
        <f>D4*3500</f>
        <v>1440250</v>
      </c>
      <c r="F4" s="19" t="s">
        <v>15</v>
      </c>
      <c r="G4" s="20">
        <v>1900</v>
      </c>
      <c r="H4" s="20">
        <v>2011</v>
      </c>
      <c r="I4" s="21" t="s">
        <v>16</v>
      </c>
      <c r="J4" s="21" t="s">
        <v>17</v>
      </c>
      <c r="K4" s="21" t="s">
        <v>18</v>
      </c>
      <c r="L4" s="22" t="s">
        <v>19</v>
      </c>
      <c r="M4" s="23"/>
    </row>
    <row r="5" spans="1:13" s="24" customFormat="1" ht="32.25" customHeight="1" thickBot="1">
      <c r="A5" s="13"/>
      <c r="B5" s="14"/>
      <c r="C5" s="25" t="s">
        <v>20</v>
      </c>
      <c r="D5" s="26">
        <v>58</v>
      </c>
      <c r="E5" s="19">
        <f>D5*3000</f>
        <v>174000</v>
      </c>
      <c r="F5" s="26" t="s">
        <v>15</v>
      </c>
      <c r="G5" s="27">
        <v>2010</v>
      </c>
      <c r="H5" s="27" t="s">
        <v>15</v>
      </c>
      <c r="I5" s="28" t="s">
        <v>21</v>
      </c>
      <c r="J5" s="28" t="s">
        <v>22</v>
      </c>
      <c r="K5" s="28" t="s">
        <v>23</v>
      </c>
      <c r="L5" s="29" t="s">
        <v>19</v>
      </c>
      <c r="M5" s="23"/>
    </row>
    <row r="6" spans="1:13" s="24" customFormat="1" ht="25.5" customHeight="1" thickBot="1">
      <c r="A6" s="13"/>
      <c r="B6" s="14"/>
      <c r="C6" s="30" t="s">
        <v>24</v>
      </c>
      <c r="D6" s="31">
        <v>30</v>
      </c>
      <c r="E6" s="19">
        <f>D6*2500</f>
        <v>75000</v>
      </c>
      <c r="F6" s="31" t="s">
        <v>15</v>
      </c>
      <c r="G6" s="32">
        <v>2007</v>
      </c>
      <c r="H6" s="32" t="s">
        <v>15</v>
      </c>
      <c r="I6" s="33" t="s">
        <v>25</v>
      </c>
      <c r="J6" s="33" t="s">
        <v>26</v>
      </c>
      <c r="K6" s="33" t="s">
        <v>23</v>
      </c>
      <c r="L6" s="34" t="s">
        <v>27</v>
      </c>
      <c r="M6" s="23"/>
    </row>
    <row r="7" spans="1:13" s="24" customFormat="1" ht="25.5" customHeight="1" thickBot="1">
      <c r="A7" s="13"/>
      <c r="B7" s="14"/>
      <c r="C7" s="25" t="s">
        <v>208</v>
      </c>
      <c r="D7" s="26" t="s">
        <v>15</v>
      </c>
      <c r="E7" s="19" t="s">
        <v>15</v>
      </c>
      <c r="F7" s="26">
        <v>7986</v>
      </c>
      <c r="G7" s="27" t="s">
        <v>30</v>
      </c>
      <c r="H7" s="27" t="s">
        <v>15</v>
      </c>
      <c r="I7" s="28" t="s">
        <v>15</v>
      </c>
      <c r="J7" s="28" t="s">
        <v>15</v>
      </c>
      <c r="K7" s="28" t="s">
        <v>15</v>
      </c>
      <c r="L7" s="29" t="s">
        <v>15</v>
      </c>
      <c r="M7" s="23"/>
    </row>
    <row r="8" spans="1:13" s="24" customFormat="1" ht="25.5" customHeight="1" thickBot="1">
      <c r="A8" s="13"/>
      <c r="B8" s="14"/>
      <c r="C8" s="35" t="s">
        <v>28</v>
      </c>
      <c r="D8" s="36">
        <f>SUM(D4:D6)</f>
        <v>499.5</v>
      </c>
      <c r="E8" s="37">
        <f>SUM(E4:E7)</f>
        <v>1689250</v>
      </c>
      <c r="F8" s="36">
        <f>F7</f>
        <v>7986</v>
      </c>
      <c r="G8" s="38" t="s">
        <v>15</v>
      </c>
      <c r="H8" s="38" t="s">
        <v>15</v>
      </c>
      <c r="I8" s="39" t="s">
        <v>15</v>
      </c>
      <c r="J8" s="39" t="s">
        <v>15</v>
      </c>
      <c r="K8" s="39" t="s">
        <v>15</v>
      </c>
      <c r="L8" s="40" t="s">
        <v>15</v>
      </c>
      <c r="M8" s="23"/>
    </row>
    <row r="9" spans="1:13" s="24" customFormat="1" ht="25.5" customHeight="1" thickBot="1">
      <c r="A9" s="13"/>
      <c r="B9" s="14"/>
      <c r="C9" s="15" t="s">
        <v>29</v>
      </c>
      <c r="D9" s="15"/>
      <c r="E9" s="15"/>
      <c r="F9" s="15"/>
      <c r="G9" s="15"/>
      <c r="H9" s="15"/>
      <c r="I9" s="15"/>
      <c r="J9" s="15"/>
      <c r="K9" s="15"/>
      <c r="L9" s="15"/>
      <c r="M9" s="23"/>
    </row>
    <row r="10" spans="1:13" s="24" customFormat="1" ht="45" customHeight="1" thickBot="1">
      <c r="A10" s="13"/>
      <c r="B10" s="14"/>
      <c r="C10" s="41" t="s">
        <v>213</v>
      </c>
      <c r="D10" s="42">
        <v>1040.7</v>
      </c>
      <c r="E10" s="19">
        <f>D10*3500</f>
        <v>3642450</v>
      </c>
      <c r="F10" s="42" t="s">
        <v>15</v>
      </c>
      <c r="G10" s="43" t="s">
        <v>30</v>
      </c>
      <c r="H10" s="43">
        <v>2009</v>
      </c>
      <c r="I10" s="44" t="s">
        <v>31</v>
      </c>
      <c r="J10" s="44" t="s">
        <v>32</v>
      </c>
      <c r="K10" s="44" t="s">
        <v>33</v>
      </c>
      <c r="L10" s="45" t="s">
        <v>34</v>
      </c>
      <c r="M10" s="23"/>
    </row>
    <row r="11" spans="1:13" s="24" customFormat="1" ht="24" customHeight="1" thickBot="1">
      <c r="A11" s="13"/>
      <c r="B11" s="14"/>
      <c r="C11" s="25" t="s">
        <v>35</v>
      </c>
      <c r="D11" s="26">
        <v>874</v>
      </c>
      <c r="E11" s="19">
        <f>D11*3500</f>
        <v>3059000</v>
      </c>
      <c r="F11" s="26" t="s">
        <v>15</v>
      </c>
      <c r="G11" s="27" t="s">
        <v>30</v>
      </c>
      <c r="H11" s="27"/>
      <c r="I11" s="46" t="s">
        <v>36</v>
      </c>
      <c r="J11" s="46" t="s">
        <v>37</v>
      </c>
      <c r="K11" s="46" t="s">
        <v>38</v>
      </c>
      <c r="L11" s="47" t="s">
        <v>15</v>
      </c>
      <c r="M11" s="23"/>
    </row>
    <row r="12" spans="1:13" s="24" customFormat="1" ht="24" customHeight="1" thickBot="1">
      <c r="A12" s="13"/>
      <c r="B12" s="14"/>
      <c r="C12" s="25" t="s">
        <v>40</v>
      </c>
      <c r="D12" s="26">
        <v>144</v>
      </c>
      <c r="E12" s="19">
        <f>D12*3000</f>
        <v>432000</v>
      </c>
      <c r="F12" s="26" t="s">
        <v>15</v>
      </c>
      <c r="G12" s="27" t="s">
        <v>30</v>
      </c>
      <c r="H12" s="27" t="s">
        <v>15</v>
      </c>
      <c r="I12" s="46" t="s">
        <v>31</v>
      </c>
      <c r="J12" s="46" t="s">
        <v>41</v>
      </c>
      <c r="K12" s="46" t="s">
        <v>38</v>
      </c>
      <c r="L12" s="47" t="s">
        <v>15</v>
      </c>
      <c r="M12" s="23"/>
    </row>
    <row r="13" spans="1:13" s="24" customFormat="1" ht="24" customHeight="1" thickBot="1">
      <c r="A13" s="13"/>
      <c r="B13" s="14"/>
      <c r="C13" s="25" t="s">
        <v>43</v>
      </c>
      <c r="D13" s="26">
        <v>53.6</v>
      </c>
      <c r="E13" s="19">
        <f>D13*3000</f>
        <v>160800</v>
      </c>
      <c r="F13" s="26" t="s">
        <v>15</v>
      </c>
      <c r="G13" s="27" t="s">
        <v>30</v>
      </c>
      <c r="H13" s="27" t="s">
        <v>15</v>
      </c>
      <c r="I13" s="26" t="s">
        <v>42</v>
      </c>
      <c r="J13" s="26" t="s">
        <v>39</v>
      </c>
      <c r="K13" s="46" t="s">
        <v>38</v>
      </c>
      <c r="L13" s="47" t="s">
        <v>15</v>
      </c>
      <c r="M13" s="23"/>
    </row>
    <row r="14" spans="1:13" s="24" customFormat="1" ht="24" customHeight="1" thickBot="1">
      <c r="A14" s="13"/>
      <c r="B14" s="14"/>
      <c r="C14" s="30" t="s">
        <v>44</v>
      </c>
      <c r="D14" s="31">
        <v>28.8</v>
      </c>
      <c r="E14" s="48">
        <f>D14*3000</f>
        <v>86400</v>
      </c>
      <c r="F14" s="31" t="s">
        <v>15</v>
      </c>
      <c r="G14" s="32" t="s">
        <v>30</v>
      </c>
      <c r="H14" s="32" t="s">
        <v>15</v>
      </c>
      <c r="I14" s="31" t="s">
        <v>31</v>
      </c>
      <c r="J14" s="31" t="s">
        <v>39</v>
      </c>
      <c r="K14" s="49" t="s">
        <v>38</v>
      </c>
      <c r="L14" s="50" t="s">
        <v>15</v>
      </c>
      <c r="M14" s="23"/>
    </row>
    <row r="15" spans="1:13" s="24" customFormat="1" ht="24" customHeight="1" thickBot="1">
      <c r="A15" s="13"/>
      <c r="B15" s="14"/>
      <c r="C15" s="30" t="s">
        <v>214</v>
      </c>
      <c r="D15" s="51" t="s">
        <v>15</v>
      </c>
      <c r="E15" s="52" t="s">
        <v>15</v>
      </c>
      <c r="F15" s="53">
        <v>39705.78</v>
      </c>
      <c r="G15" s="32" t="s">
        <v>15</v>
      </c>
      <c r="H15" s="32" t="s">
        <v>15</v>
      </c>
      <c r="I15" s="31" t="s">
        <v>15</v>
      </c>
      <c r="J15" s="31" t="s">
        <v>15</v>
      </c>
      <c r="K15" s="49" t="s">
        <v>15</v>
      </c>
      <c r="L15" s="50" t="s">
        <v>15</v>
      </c>
      <c r="M15" s="23"/>
    </row>
    <row r="16" spans="1:13" s="24" customFormat="1" ht="31.5" customHeight="1" thickBot="1">
      <c r="A16" s="13"/>
      <c r="B16" s="14"/>
      <c r="C16" s="30" t="s">
        <v>209</v>
      </c>
      <c r="D16" s="31" t="s">
        <v>15</v>
      </c>
      <c r="E16" s="48" t="s">
        <v>15</v>
      </c>
      <c r="F16" s="31">
        <v>263817.73</v>
      </c>
      <c r="G16" s="32" t="s">
        <v>15</v>
      </c>
      <c r="H16" s="32" t="s">
        <v>15</v>
      </c>
      <c r="I16" s="31" t="s">
        <v>15</v>
      </c>
      <c r="J16" s="31" t="s">
        <v>15</v>
      </c>
      <c r="K16" s="49" t="s">
        <v>15</v>
      </c>
      <c r="L16" s="50" t="s">
        <v>15</v>
      </c>
      <c r="M16" s="23"/>
    </row>
    <row r="17" spans="1:13" s="24" customFormat="1" ht="28.5" customHeight="1" thickBot="1">
      <c r="A17" s="13"/>
      <c r="B17" s="14"/>
      <c r="C17" s="54" t="s">
        <v>28</v>
      </c>
      <c r="D17" s="55">
        <f>SUM(D10:D16)</f>
        <v>2141.1</v>
      </c>
      <c r="E17" s="55">
        <f>SUM(E10:E16)</f>
        <v>7380650</v>
      </c>
      <c r="F17" s="55">
        <f>F15+F16</f>
        <v>303523.51</v>
      </c>
      <c r="G17" s="56" t="s">
        <v>15</v>
      </c>
      <c r="H17" s="56" t="s">
        <v>15</v>
      </c>
      <c r="I17" s="55" t="s">
        <v>15</v>
      </c>
      <c r="J17" s="55" t="s">
        <v>15</v>
      </c>
      <c r="K17" s="57" t="s">
        <v>15</v>
      </c>
      <c r="L17" s="58" t="s">
        <v>15</v>
      </c>
      <c r="M17" s="59" t="e">
        <f>SUM(#REF!+#REF!)</f>
        <v>#REF!</v>
      </c>
    </row>
    <row r="18" spans="1:13" s="68" customFormat="1" ht="40.5" customHeight="1" thickBot="1">
      <c r="A18" s="60">
        <v>2</v>
      </c>
      <c r="B18" s="61" t="s">
        <v>45</v>
      </c>
      <c r="C18" s="62" t="s">
        <v>46</v>
      </c>
      <c r="D18" s="63">
        <v>634</v>
      </c>
      <c r="E18" s="19">
        <f>D18*3500</f>
        <v>2219000</v>
      </c>
      <c r="F18" s="63" t="s">
        <v>15</v>
      </c>
      <c r="G18" s="64">
        <v>1930</v>
      </c>
      <c r="H18" s="64" t="s">
        <v>15</v>
      </c>
      <c r="I18" s="65" t="s">
        <v>47</v>
      </c>
      <c r="J18" s="65" t="s">
        <v>48</v>
      </c>
      <c r="K18" s="65" t="s">
        <v>49</v>
      </c>
      <c r="L18" s="66" t="s">
        <v>50</v>
      </c>
      <c r="M18" s="67"/>
    </row>
    <row r="19" spans="1:13" s="68" customFormat="1" ht="35.25" customHeight="1" thickBot="1">
      <c r="A19" s="60"/>
      <c r="B19" s="61"/>
      <c r="C19" s="69" t="s">
        <v>51</v>
      </c>
      <c r="D19" s="70">
        <v>253</v>
      </c>
      <c r="E19" s="19">
        <f>D19*3000</f>
        <v>759000</v>
      </c>
      <c r="F19" s="70" t="s">
        <v>15</v>
      </c>
      <c r="G19" s="71">
        <v>1930</v>
      </c>
      <c r="H19" s="71" t="s">
        <v>15</v>
      </c>
      <c r="I19" s="72" t="s">
        <v>31</v>
      </c>
      <c r="J19" s="72" t="s">
        <v>48</v>
      </c>
      <c r="K19" s="72" t="s">
        <v>52</v>
      </c>
      <c r="L19" s="73" t="s">
        <v>53</v>
      </c>
      <c r="M19" s="67"/>
    </row>
    <row r="20" spans="1:13" s="68" customFormat="1" ht="26.25" customHeight="1" thickBot="1">
      <c r="A20" s="60"/>
      <c r="B20" s="61"/>
      <c r="C20" s="74" t="s">
        <v>28</v>
      </c>
      <c r="D20" s="75">
        <f>SUM(D18:D19)</f>
        <v>887</v>
      </c>
      <c r="E20" s="75">
        <f>SUM(E18:E19)</f>
        <v>2978000</v>
      </c>
      <c r="F20" s="75">
        <f>SUM(F18:F19)</f>
        <v>0</v>
      </c>
      <c r="G20" s="76" t="s">
        <v>15</v>
      </c>
      <c r="H20" s="76" t="s">
        <v>15</v>
      </c>
      <c r="I20" s="75" t="s">
        <v>15</v>
      </c>
      <c r="J20" s="75" t="s">
        <v>15</v>
      </c>
      <c r="K20" s="77" t="s">
        <v>15</v>
      </c>
      <c r="L20" s="78" t="s">
        <v>15</v>
      </c>
      <c r="M20" s="67"/>
    </row>
    <row r="21" spans="1:13" s="68" customFormat="1" ht="49.5" customHeight="1" thickBot="1">
      <c r="A21" s="1">
        <v>3</v>
      </c>
      <c r="B21" s="2" t="s">
        <v>54</v>
      </c>
      <c r="C21" s="79" t="s">
        <v>55</v>
      </c>
      <c r="D21" s="80">
        <v>1846</v>
      </c>
      <c r="E21" s="63">
        <f>D21*3500</f>
        <v>6461000</v>
      </c>
      <c r="F21" s="80" t="s">
        <v>15</v>
      </c>
      <c r="G21" s="81">
        <v>1900</v>
      </c>
      <c r="H21" s="81" t="s">
        <v>15</v>
      </c>
      <c r="I21" s="82" t="s">
        <v>56</v>
      </c>
      <c r="J21" s="83" t="s">
        <v>57</v>
      </c>
      <c r="K21" s="82" t="s">
        <v>58</v>
      </c>
      <c r="L21" s="84" t="s">
        <v>59</v>
      </c>
      <c r="M21" s="67"/>
    </row>
    <row r="22" spans="1:13" s="68" customFormat="1" ht="24.75" customHeight="1" thickBot="1">
      <c r="A22" s="1"/>
      <c r="B22" s="2"/>
      <c r="C22" s="85" t="s">
        <v>60</v>
      </c>
      <c r="D22" s="86">
        <v>245</v>
      </c>
      <c r="E22" s="63">
        <f>D22*3000</f>
        <v>735000</v>
      </c>
      <c r="F22" s="86" t="s">
        <v>15</v>
      </c>
      <c r="G22" s="87" t="s">
        <v>15</v>
      </c>
      <c r="H22" s="87" t="s">
        <v>15</v>
      </c>
      <c r="I22" s="88" t="s">
        <v>56</v>
      </c>
      <c r="J22" s="89" t="s">
        <v>15</v>
      </c>
      <c r="K22" s="88"/>
      <c r="L22" s="90" t="s">
        <v>59</v>
      </c>
      <c r="M22" s="67"/>
    </row>
    <row r="23" spans="1:13" s="68" customFormat="1" ht="24.75" customHeight="1" thickBot="1">
      <c r="A23" s="1"/>
      <c r="B23" s="2"/>
      <c r="C23" s="85" t="s">
        <v>61</v>
      </c>
      <c r="D23" s="86">
        <v>59</v>
      </c>
      <c r="E23" s="63">
        <f aca="true" t="shared" si="0" ref="E23:E28">D23*3000</f>
        <v>177000</v>
      </c>
      <c r="F23" s="86" t="s">
        <v>15</v>
      </c>
      <c r="G23" s="87" t="s">
        <v>15</v>
      </c>
      <c r="H23" s="87" t="s">
        <v>15</v>
      </c>
      <c r="I23" s="88" t="s">
        <v>56</v>
      </c>
      <c r="J23" s="89" t="s">
        <v>15</v>
      </c>
      <c r="K23" s="88"/>
      <c r="L23" s="90" t="s">
        <v>59</v>
      </c>
      <c r="M23" s="67"/>
    </row>
    <row r="24" spans="1:13" s="68" customFormat="1" ht="24.75" customHeight="1" thickBot="1">
      <c r="A24" s="1"/>
      <c r="B24" s="2"/>
      <c r="C24" s="85" t="s">
        <v>62</v>
      </c>
      <c r="D24" s="86">
        <v>28</v>
      </c>
      <c r="E24" s="63">
        <f t="shared" si="0"/>
        <v>84000</v>
      </c>
      <c r="F24" s="86" t="s">
        <v>15</v>
      </c>
      <c r="G24" s="87" t="s">
        <v>15</v>
      </c>
      <c r="H24" s="87" t="s">
        <v>15</v>
      </c>
      <c r="I24" s="88" t="s">
        <v>56</v>
      </c>
      <c r="J24" s="89" t="s">
        <v>15</v>
      </c>
      <c r="K24" s="88" t="s">
        <v>63</v>
      </c>
      <c r="L24" s="90" t="s">
        <v>59</v>
      </c>
      <c r="M24" s="67"/>
    </row>
    <row r="25" spans="1:13" s="68" customFormat="1" ht="24.75" customHeight="1" thickBot="1">
      <c r="A25" s="1"/>
      <c r="B25" s="2"/>
      <c r="C25" s="85" t="s">
        <v>64</v>
      </c>
      <c r="D25" s="86">
        <v>27</v>
      </c>
      <c r="E25" s="63">
        <f t="shared" si="0"/>
        <v>81000</v>
      </c>
      <c r="F25" s="86" t="s">
        <v>15</v>
      </c>
      <c r="G25" s="87" t="s">
        <v>15</v>
      </c>
      <c r="H25" s="87" t="s">
        <v>15</v>
      </c>
      <c r="I25" s="88" t="s">
        <v>56</v>
      </c>
      <c r="J25" s="89" t="s">
        <v>15</v>
      </c>
      <c r="K25" s="88"/>
      <c r="L25" s="90" t="s">
        <v>59</v>
      </c>
      <c r="M25" s="67"/>
    </row>
    <row r="26" spans="1:13" s="68" customFormat="1" ht="24.75" customHeight="1" thickBot="1">
      <c r="A26" s="1"/>
      <c r="B26" s="2"/>
      <c r="C26" s="85" t="s">
        <v>65</v>
      </c>
      <c r="D26" s="86">
        <v>21</v>
      </c>
      <c r="E26" s="63">
        <f t="shared" si="0"/>
        <v>63000</v>
      </c>
      <c r="F26" s="86" t="s">
        <v>15</v>
      </c>
      <c r="G26" s="87" t="s">
        <v>15</v>
      </c>
      <c r="H26" s="87" t="s">
        <v>15</v>
      </c>
      <c r="I26" s="88" t="s">
        <v>56</v>
      </c>
      <c r="J26" s="89" t="s">
        <v>15</v>
      </c>
      <c r="K26" s="88"/>
      <c r="L26" s="90" t="s">
        <v>59</v>
      </c>
      <c r="M26" s="67"/>
    </row>
    <row r="27" spans="1:13" s="68" customFormat="1" ht="24.75" customHeight="1" thickBot="1">
      <c r="A27" s="1"/>
      <c r="B27" s="2"/>
      <c r="C27" s="85" t="s">
        <v>66</v>
      </c>
      <c r="D27" s="86">
        <v>100</v>
      </c>
      <c r="E27" s="63">
        <f t="shared" si="0"/>
        <v>300000</v>
      </c>
      <c r="F27" s="86" t="s">
        <v>15</v>
      </c>
      <c r="G27" s="87" t="s">
        <v>15</v>
      </c>
      <c r="H27" s="87" t="s">
        <v>15</v>
      </c>
      <c r="I27" s="88" t="s">
        <v>56</v>
      </c>
      <c r="J27" s="89" t="s">
        <v>15</v>
      </c>
      <c r="K27" s="88"/>
      <c r="L27" s="90" t="s">
        <v>59</v>
      </c>
      <c r="M27" s="67"/>
    </row>
    <row r="28" spans="1:13" s="68" customFormat="1" ht="24.75" customHeight="1" thickBot="1">
      <c r="A28" s="1"/>
      <c r="B28" s="2"/>
      <c r="C28" s="85" t="s">
        <v>67</v>
      </c>
      <c r="D28" s="86">
        <v>115</v>
      </c>
      <c r="E28" s="63">
        <f t="shared" si="0"/>
        <v>345000</v>
      </c>
      <c r="F28" s="86" t="s">
        <v>15</v>
      </c>
      <c r="G28" s="87" t="s">
        <v>15</v>
      </c>
      <c r="H28" s="87" t="s">
        <v>15</v>
      </c>
      <c r="I28" s="88" t="s">
        <v>56</v>
      </c>
      <c r="J28" s="89" t="s">
        <v>15</v>
      </c>
      <c r="K28" s="88" t="s">
        <v>23</v>
      </c>
      <c r="L28" s="90"/>
      <c r="M28" s="67"/>
    </row>
    <row r="29" spans="1:13" s="68" customFormat="1" ht="24.75" customHeight="1" thickBot="1">
      <c r="A29" s="1"/>
      <c r="B29" s="2"/>
      <c r="C29" s="85" t="s">
        <v>68</v>
      </c>
      <c r="D29" s="86">
        <v>35</v>
      </c>
      <c r="E29" s="63">
        <f>D29*2500</f>
        <v>87500</v>
      </c>
      <c r="F29" s="86" t="s">
        <v>15</v>
      </c>
      <c r="G29" s="87" t="s">
        <v>15</v>
      </c>
      <c r="H29" s="87" t="s">
        <v>15</v>
      </c>
      <c r="I29" s="88" t="s">
        <v>56</v>
      </c>
      <c r="J29" s="89" t="s">
        <v>15</v>
      </c>
      <c r="K29" s="88"/>
      <c r="L29" s="90" t="s">
        <v>59</v>
      </c>
      <c r="M29" s="67"/>
    </row>
    <row r="30" spans="1:13" s="68" customFormat="1" ht="34.5" customHeight="1" thickBot="1">
      <c r="A30" s="1"/>
      <c r="B30" s="2"/>
      <c r="C30" s="69" t="s">
        <v>69</v>
      </c>
      <c r="D30" s="70" t="s">
        <v>15</v>
      </c>
      <c r="E30" s="63" t="s">
        <v>15</v>
      </c>
      <c r="F30" s="70">
        <v>7222.5</v>
      </c>
      <c r="G30" s="71" t="s">
        <v>15</v>
      </c>
      <c r="H30" s="71" t="s">
        <v>15</v>
      </c>
      <c r="I30" s="72" t="s">
        <v>15</v>
      </c>
      <c r="J30" s="72" t="s">
        <v>15</v>
      </c>
      <c r="K30" s="72" t="s">
        <v>15</v>
      </c>
      <c r="L30" s="73" t="s">
        <v>59</v>
      </c>
      <c r="M30" s="67"/>
    </row>
    <row r="31" spans="1:13" s="68" customFormat="1" ht="27" customHeight="1" thickBot="1">
      <c r="A31" s="1"/>
      <c r="B31" s="2"/>
      <c r="C31" s="91" t="s">
        <v>28</v>
      </c>
      <c r="D31" s="92">
        <f>SUM(D21:D29)</f>
        <v>2476</v>
      </c>
      <c r="E31" s="92">
        <f>SUM(E21:E30)</f>
        <v>8333500</v>
      </c>
      <c r="F31" s="92">
        <f>SUM(F21:F30)</f>
        <v>7222.5</v>
      </c>
      <c r="G31" s="93" t="s">
        <v>15</v>
      </c>
      <c r="H31" s="93" t="s">
        <v>15</v>
      </c>
      <c r="I31" s="92" t="s">
        <v>15</v>
      </c>
      <c r="J31" s="92" t="s">
        <v>15</v>
      </c>
      <c r="K31" s="94" t="s">
        <v>15</v>
      </c>
      <c r="L31" s="95" t="s">
        <v>15</v>
      </c>
      <c r="M31" s="67"/>
    </row>
    <row r="32" spans="1:13" s="68" customFormat="1" ht="42" customHeight="1" thickBot="1">
      <c r="A32" s="3">
        <v>4</v>
      </c>
      <c r="B32" s="14" t="s">
        <v>70</v>
      </c>
      <c r="C32" s="41" t="s">
        <v>71</v>
      </c>
      <c r="D32" s="42">
        <v>2129.17</v>
      </c>
      <c r="E32" s="42">
        <f>D32*3500</f>
        <v>7452095</v>
      </c>
      <c r="F32" s="42" t="s">
        <v>15</v>
      </c>
      <c r="G32" s="43">
        <v>1957</v>
      </c>
      <c r="H32" s="43">
        <v>2017</v>
      </c>
      <c r="I32" s="44" t="s">
        <v>72</v>
      </c>
      <c r="J32" s="96" t="s">
        <v>73</v>
      </c>
      <c r="K32" s="97" t="s">
        <v>74</v>
      </c>
      <c r="L32" s="98" t="s">
        <v>75</v>
      </c>
      <c r="M32" s="67"/>
    </row>
    <row r="33" spans="1:13" s="68" customFormat="1" ht="28.5" customHeight="1" thickBot="1">
      <c r="A33" s="3"/>
      <c r="B33" s="14"/>
      <c r="C33" s="99" t="s">
        <v>76</v>
      </c>
      <c r="D33" s="100">
        <v>3191.97</v>
      </c>
      <c r="E33" s="100" t="s">
        <v>15</v>
      </c>
      <c r="F33" s="100">
        <v>1125551.05</v>
      </c>
      <c r="G33" s="101">
        <v>2011</v>
      </c>
      <c r="H33" s="101" t="s">
        <v>15</v>
      </c>
      <c r="I33" s="102" t="s">
        <v>15</v>
      </c>
      <c r="J33" s="102" t="s">
        <v>15</v>
      </c>
      <c r="K33" s="97"/>
      <c r="L33" s="98"/>
      <c r="M33" s="67"/>
    </row>
    <row r="34" spans="1:13" s="68" customFormat="1" ht="27.75" customHeight="1" thickBot="1">
      <c r="A34" s="3"/>
      <c r="B34" s="14"/>
      <c r="C34" s="103" t="s">
        <v>28</v>
      </c>
      <c r="D34" s="104">
        <f>SUM(D32:D33)</f>
        <v>5321.139999999999</v>
      </c>
      <c r="E34" s="104">
        <f>SUM(E32:E33)</f>
        <v>7452095</v>
      </c>
      <c r="F34" s="104">
        <f>F33</f>
        <v>1125551.05</v>
      </c>
      <c r="G34" s="105" t="s">
        <v>15</v>
      </c>
      <c r="H34" s="105" t="s">
        <v>15</v>
      </c>
      <c r="I34" s="104" t="s">
        <v>15</v>
      </c>
      <c r="J34" s="104" t="s">
        <v>15</v>
      </c>
      <c r="K34" s="106" t="s">
        <v>15</v>
      </c>
      <c r="L34" s="107" t="s">
        <v>15</v>
      </c>
      <c r="M34" s="67"/>
    </row>
    <row r="35" spans="1:13" s="68" customFormat="1" ht="102.75" customHeight="1" thickBot="1">
      <c r="A35" s="60">
        <v>5</v>
      </c>
      <c r="B35" s="61" t="s">
        <v>215</v>
      </c>
      <c r="C35" s="62" t="s">
        <v>77</v>
      </c>
      <c r="D35" s="63">
        <v>2230</v>
      </c>
      <c r="E35" s="63">
        <f>D35*3500</f>
        <v>7805000</v>
      </c>
      <c r="F35" s="63" t="s">
        <v>15</v>
      </c>
      <c r="G35" s="64" t="s">
        <v>78</v>
      </c>
      <c r="H35" s="64">
        <v>2012</v>
      </c>
      <c r="I35" s="65" t="s">
        <v>79</v>
      </c>
      <c r="J35" s="65" t="s">
        <v>80</v>
      </c>
      <c r="K35" s="65" t="s">
        <v>23</v>
      </c>
      <c r="L35" s="66" t="s">
        <v>81</v>
      </c>
      <c r="M35" s="67"/>
    </row>
    <row r="36" spans="1:13" s="68" customFormat="1" ht="48.75" customHeight="1" thickBot="1">
      <c r="A36" s="60"/>
      <c r="B36" s="61"/>
      <c r="C36" s="85" t="s">
        <v>82</v>
      </c>
      <c r="D36" s="86">
        <v>122.5</v>
      </c>
      <c r="E36" s="63">
        <f>D36*3000</f>
        <v>367500</v>
      </c>
      <c r="F36" s="86" t="s">
        <v>15</v>
      </c>
      <c r="G36" s="87" t="s">
        <v>78</v>
      </c>
      <c r="H36" s="87">
        <v>1966</v>
      </c>
      <c r="I36" s="88" t="s">
        <v>83</v>
      </c>
      <c r="J36" s="88" t="s">
        <v>84</v>
      </c>
      <c r="K36" s="88" t="s">
        <v>23</v>
      </c>
      <c r="L36" s="90" t="s">
        <v>81</v>
      </c>
      <c r="M36" s="67"/>
    </row>
    <row r="37" spans="1:13" s="68" customFormat="1" ht="35.25" customHeight="1" thickBot="1">
      <c r="A37" s="60"/>
      <c r="B37" s="61"/>
      <c r="C37" s="85" t="s">
        <v>85</v>
      </c>
      <c r="D37" s="86">
        <v>269</v>
      </c>
      <c r="E37" s="63">
        <f>D37*3000</f>
        <v>807000</v>
      </c>
      <c r="F37" s="86" t="s">
        <v>15</v>
      </c>
      <c r="G37" s="87" t="s">
        <v>78</v>
      </c>
      <c r="H37" s="87">
        <v>2011</v>
      </c>
      <c r="I37" s="88" t="s">
        <v>86</v>
      </c>
      <c r="J37" s="88" t="s">
        <v>84</v>
      </c>
      <c r="K37" s="88" t="s">
        <v>23</v>
      </c>
      <c r="L37" s="90" t="s">
        <v>81</v>
      </c>
      <c r="M37" s="67"/>
    </row>
    <row r="38" spans="1:13" s="68" customFormat="1" ht="35.25" customHeight="1" thickBot="1">
      <c r="A38" s="60"/>
      <c r="B38" s="61"/>
      <c r="C38" s="85" t="s">
        <v>87</v>
      </c>
      <c r="D38" s="86">
        <v>117</v>
      </c>
      <c r="E38" s="63">
        <f>D38*3000</f>
        <v>351000</v>
      </c>
      <c r="F38" s="86" t="s">
        <v>15</v>
      </c>
      <c r="G38" s="87">
        <v>1973</v>
      </c>
      <c r="H38" s="87">
        <v>1973</v>
      </c>
      <c r="I38" s="88" t="s">
        <v>88</v>
      </c>
      <c r="J38" s="88" t="s">
        <v>84</v>
      </c>
      <c r="K38" s="88" t="s">
        <v>23</v>
      </c>
      <c r="L38" s="90" t="s">
        <v>30</v>
      </c>
      <c r="M38" s="67"/>
    </row>
    <row r="39" spans="1:13" s="68" customFormat="1" ht="35.25" customHeight="1" thickBot="1">
      <c r="A39" s="60"/>
      <c r="B39" s="61"/>
      <c r="C39" s="85" t="s">
        <v>89</v>
      </c>
      <c r="D39" s="86">
        <v>114</v>
      </c>
      <c r="E39" s="63">
        <f>D39*3000</f>
        <v>342000</v>
      </c>
      <c r="F39" s="86" t="s">
        <v>15</v>
      </c>
      <c r="G39" s="87">
        <v>1985</v>
      </c>
      <c r="H39" s="87">
        <v>1985</v>
      </c>
      <c r="I39" s="88" t="s">
        <v>88</v>
      </c>
      <c r="J39" s="88" t="s">
        <v>84</v>
      </c>
      <c r="K39" s="88" t="s">
        <v>23</v>
      </c>
      <c r="L39" s="90" t="s">
        <v>81</v>
      </c>
      <c r="M39" s="67"/>
    </row>
    <row r="40" spans="1:13" s="68" customFormat="1" ht="35.25" customHeight="1" thickBot="1">
      <c r="A40" s="60"/>
      <c r="B40" s="61"/>
      <c r="C40" s="85" t="s">
        <v>90</v>
      </c>
      <c r="D40" s="86">
        <v>876</v>
      </c>
      <c r="E40" s="63">
        <f>D40*3000</f>
        <v>2628000</v>
      </c>
      <c r="F40" s="86" t="s">
        <v>15</v>
      </c>
      <c r="G40" s="87" t="s">
        <v>91</v>
      </c>
      <c r="H40" s="87" t="s">
        <v>91</v>
      </c>
      <c r="I40" s="88" t="s">
        <v>92</v>
      </c>
      <c r="J40" s="88" t="s">
        <v>84</v>
      </c>
      <c r="K40" s="88" t="s">
        <v>23</v>
      </c>
      <c r="L40" s="90" t="s">
        <v>30</v>
      </c>
      <c r="M40" s="67"/>
    </row>
    <row r="41" spans="1:13" s="68" customFormat="1" ht="49.5" customHeight="1" thickBot="1">
      <c r="A41" s="60"/>
      <c r="B41" s="61"/>
      <c r="C41" s="69" t="s">
        <v>93</v>
      </c>
      <c r="D41" s="70">
        <v>942</v>
      </c>
      <c r="E41" s="63">
        <f>D41*3500</f>
        <v>3297000</v>
      </c>
      <c r="F41" s="70" t="s">
        <v>15</v>
      </c>
      <c r="G41" s="71">
        <v>2011</v>
      </c>
      <c r="H41" s="71" t="s">
        <v>15</v>
      </c>
      <c r="I41" s="72" t="s">
        <v>94</v>
      </c>
      <c r="J41" s="72" t="s">
        <v>95</v>
      </c>
      <c r="K41" s="72" t="s">
        <v>23</v>
      </c>
      <c r="L41" s="90" t="s">
        <v>30</v>
      </c>
      <c r="M41" s="67"/>
    </row>
    <row r="42" spans="1:13" s="109" customFormat="1" ht="24" customHeight="1" thickBot="1">
      <c r="A42" s="60"/>
      <c r="B42" s="61"/>
      <c r="C42" s="74" t="s">
        <v>28</v>
      </c>
      <c r="D42" s="75">
        <f>SUM(D35:D41)</f>
        <v>4670.5</v>
      </c>
      <c r="E42" s="75">
        <f>SUM(E35:E41)</f>
        <v>15597500</v>
      </c>
      <c r="F42" s="75">
        <f>SUM(F35:F41)</f>
        <v>0</v>
      </c>
      <c r="G42" s="76" t="s">
        <v>15</v>
      </c>
      <c r="H42" s="76" t="s">
        <v>15</v>
      </c>
      <c r="I42" s="77" t="s">
        <v>15</v>
      </c>
      <c r="J42" s="77" t="s">
        <v>15</v>
      </c>
      <c r="K42" s="77" t="s">
        <v>15</v>
      </c>
      <c r="L42" s="78" t="s">
        <v>15</v>
      </c>
      <c r="M42" s="108"/>
    </row>
    <row r="43" spans="1:13" s="68" customFormat="1" ht="34.5" customHeight="1" thickBot="1">
      <c r="A43" s="13">
        <v>6</v>
      </c>
      <c r="B43" s="110" t="s">
        <v>216</v>
      </c>
      <c r="C43" s="111" t="s">
        <v>96</v>
      </c>
      <c r="D43" s="42">
        <v>3500</v>
      </c>
      <c r="E43" s="112">
        <f aca="true" t="shared" si="1" ref="E43:E48">D43*3000</f>
        <v>10500000</v>
      </c>
      <c r="F43" s="42" t="s">
        <v>15</v>
      </c>
      <c r="G43" s="43">
        <v>1973</v>
      </c>
      <c r="H43" s="43">
        <v>2012</v>
      </c>
      <c r="I43" s="44" t="s">
        <v>56</v>
      </c>
      <c r="J43" s="44" t="s">
        <v>48</v>
      </c>
      <c r="K43" s="44" t="s">
        <v>97</v>
      </c>
      <c r="L43" s="113" t="s">
        <v>98</v>
      </c>
      <c r="M43" s="67"/>
    </row>
    <row r="44" spans="1:13" s="68" customFormat="1" ht="34.5" customHeight="1" thickBot="1">
      <c r="A44" s="13"/>
      <c r="B44" s="110"/>
      <c r="C44" s="114" t="s">
        <v>99</v>
      </c>
      <c r="D44" s="115">
        <v>240</v>
      </c>
      <c r="E44" s="52">
        <f t="shared" si="1"/>
        <v>720000</v>
      </c>
      <c r="F44" s="116" t="s">
        <v>15</v>
      </c>
      <c r="G44" s="27">
        <v>1971</v>
      </c>
      <c r="H44" s="27" t="s">
        <v>15</v>
      </c>
      <c r="I44" s="46" t="s">
        <v>100</v>
      </c>
      <c r="J44" s="46" t="s">
        <v>101</v>
      </c>
      <c r="K44" s="46" t="s">
        <v>23</v>
      </c>
      <c r="L44" s="117" t="s">
        <v>98</v>
      </c>
      <c r="M44" s="67"/>
    </row>
    <row r="45" spans="1:13" s="68" customFormat="1" ht="34.5" customHeight="1" thickBot="1">
      <c r="A45" s="13"/>
      <c r="B45" s="110"/>
      <c r="C45" s="114" t="s">
        <v>102</v>
      </c>
      <c r="D45" s="115">
        <v>245</v>
      </c>
      <c r="E45" s="52">
        <f t="shared" si="1"/>
        <v>735000</v>
      </c>
      <c r="F45" s="116" t="s">
        <v>15</v>
      </c>
      <c r="G45" s="27">
        <v>1973</v>
      </c>
      <c r="H45" s="27" t="s">
        <v>15</v>
      </c>
      <c r="I45" s="46" t="s">
        <v>56</v>
      </c>
      <c r="J45" s="46" t="s">
        <v>48</v>
      </c>
      <c r="K45" s="46" t="s">
        <v>23</v>
      </c>
      <c r="L45" s="117" t="s">
        <v>98</v>
      </c>
      <c r="M45" s="67"/>
    </row>
    <row r="46" spans="1:13" s="68" customFormat="1" ht="34.5" customHeight="1" thickBot="1">
      <c r="A46" s="13"/>
      <c r="B46" s="110"/>
      <c r="C46" s="114" t="s">
        <v>103</v>
      </c>
      <c r="D46" s="115">
        <v>144</v>
      </c>
      <c r="E46" s="52">
        <f t="shared" si="1"/>
        <v>432000</v>
      </c>
      <c r="F46" s="116" t="s">
        <v>15</v>
      </c>
      <c r="G46" s="27">
        <v>1976</v>
      </c>
      <c r="H46" s="27" t="s">
        <v>15</v>
      </c>
      <c r="I46" s="46" t="s">
        <v>100</v>
      </c>
      <c r="J46" s="46" t="s">
        <v>48</v>
      </c>
      <c r="K46" s="46" t="s">
        <v>23</v>
      </c>
      <c r="L46" s="117" t="s">
        <v>98</v>
      </c>
      <c r="M46" s="67"/>
    </row>
    <row r="47" spans="1:13" s="68" customFormat="1" ht="34.5" customHeight="1" thickBot="1">
      <c r="A47" s="13"/>
      <c r="B47" s="110"/>
      <c r="C47" s="114" t="s">
        <v>104</v>
      </c>
      <c r="D47" s="115">
        <v>27.36</v>
      </c>
      <c r="E47" s="52">
        <f t="shared" si="1"/>
        <v>82080</v>
      </c>
      <c r="F47" s="116" t="s">
        <v>15</v>
      </c>
      <c r="G47" s="27" t="s">
        <v>105</v>
      </c>
      <c r="H47" s="27" t="s">
        <v>15</v>
      </c>
      <c r="I47" s="46" t="s">
        <v>106</v>
      </c>
      <c r="J47" s="46" t="s">
        <v>48</v>
      </c>
      <c r="K47" s="46" t="s">
        <v>23</v>
      </c>
      <c r="L47" s="117" t="s">
        <v>98</v>
      </c>
      <c r="M47" s="67"/>
    </row>
    <row r="48" spans="1:13" s="68" customFormat="1" ht="63" thickBot="1">
      <c r="A48" s="13"/>
      <c r="B48" s="110"/>
      <c r="C48" s="118" t="s">
        <v>107</v>
      </c>
      <c r="D48" s="100">
        <v>357.77</v>
      </c>
      <c r="E48" s="48">
        <f t="shared" si="1"/>
        <v>1073310</v>
      </c>
      <c r="F48" s="100" t="s">
        <v>15</v>
      </c>
      <c r="G48" s="101" t="s">
        <v>108</v>
      </c>
      <c r="H48" s="101">
        <v>2011</v>
      </c>
      <c r="I48" s="102" t="s">
        <v>109</v>
      </c>
      <c r="J48" s="102" t="s">
        <v>48</v>
      </c>
      <c r="K48" s="102" t="s">
        <v>217</v>
      </c>
      <c r="L48" s="119" t="s">
        <v>98</v>
      </c>
      <c r="M48" s="67"/>
    </row>
    <row r="49" spans="1:13" s="68" customFormat="1" ht="25.5" customHeight="1" thickBot="1">
      <c r="A49" s="13"/>
      <c r="B49" s="110"/>
      <c r="C49" s="120" t="s">
        <v>28</v>
      </c>
      <c r="D49" s="104">
        <f>SUM(D43:D48)</f>
        <v>4514.129999999999</v>
      </c>
      <c r="E49" s="121">
        <f>SUM(E43:E48)</f>
        <v>13542390</v>
      </c>
      <c r="F49" s="104">
        <f>SUM(F43:F48)</f>
        <v>0</v>
      </c>
      <c r="G49" s="105" t="s">
        <v>15</v>
      </c>
      <c r="H49" s="105" t="s">
        <v>15</v>
      </c>
      <c r="I49" s="106" t="s">
        <v>15</v>
      </c>
      <c r="J49" s="106" t="s">
        <v>15</v>
      </c>
      <c r="K49" s="106" t="s">
        <v>15</v>
      </c>
      <c r="L49" s="107" t="s">
        <v>15</v>
      </c>
      <c r="M49" s="67"/>
    </row>
    <row r="50" spans="1:13" s="68" customFormat="1" ht="60.75" customHeight="1" thickBot="1">
      <c r="A50" s="13">
        <v>7</v>
      </c>
      <c r="B50" s="110" t="s">
        <v>218</v>
      </c>
      <c r="C50" s="111" t="s">
        <v>110</v>
      </c>
      <c r="D50" s="42">
        <v>3259.2</v>
      </c>
      <c r="E50" s="42">
        <f>D50*3500</f>
        <v>11407200</v>
      </c>
      <c r="F50" s="42" t="s">
        <v>15</v>
      </c>
      <c r="G50" s="43">
        <v>1991</v>
      </c>
      <c r="H50" s="43" t="s">
        <v>15</v>
      </c>
      <c r="I50" s="44" t="s">
        <v>111</v>
      </c>
      <c r="J50" s="44" t="s">
        <v>112</v>
      </c>
      <c r="K50" s="44" t="s">
        <v>113</v>
      </c>
      <c r="L50" s="45" t="s">
        <v>114</v>
      </c>
      <c r="M50" s="67"/>
    </row>
    <row r="51" spans="1:13" s="68" customFormat="1" ht="24" customHeight="1" thickBot="1">
      <c r="A51" s="13"/>
      <c r="B51" s="110"/>
      <c r="C51" s="114" t="s">
        <v>115</v>
      </c>
      <c r="D51" s="26">
        <v>82.5</v>
      </c>
      <c r="E51" s="26">
        <f>D51*3000</f>
        <v>247500</v>
      </c>
      <c r="F51" s="26" t="s">
        <v>15</v>
      </c>
      <c r="G51" s="27">
        <v>1991</v>
      </c>
      <c r="H51" s="27" t="s">
        <v>15</v>
      </c>
      <c r="I51" s="46" t="s">
        <v>116</v>
      </c>
      <c r="J51" s="46" t="s">
        <v>117</v>
      </c>
      <c r="K51" s="46" t="s">
        <v>15</v>
      </c>
      <c r="L51" s="47" t="s">
        <v>15</v>
      </c>
      <c r="M51" s="67"/>
    </row>
    <row r="52" spans="1:13" s="68" customFormat="1" ht="24" customHeight="1" thickBot="1">
      <c r="A52" s="13"/>
      <c r="B52" s="110"/>
      <c r="C52" s="114" t="s">
        <v>118</v>
      </c>
      <c r="D52" s="26">
        <v>60.8</v>
      </c>
      <c r="E52" s="26">
        <f>D52*3000</f>
        <v>182400</v>
      </c>
      <c r="F52" s="26" t="s">
        <v>15</v>
      </c>
      <c r="G52" s="27">
        <v>1991</v>
      </c>
      <c r="H52" s="27" t="s">
        <v>15</v>
      </c>
      <c r="I52" s="46" t="s">
        <v>119</v>
      </c>
      <c r="J52" s="46" t="s">
        <v>120</v>
      </c>
      <c r="K52" s="46" t="s">
        <v>15</v>
      </c>
      <c r="L52" s="47" t="s">
        <v>15</v>
      </c>
      <c r="M52" s="67"/>
    </row>
    <row r="53" spans="1:13" s="68" customFormat="1" ht="24" customHeight="1" thickBot="1">
      <c r="A53" s="13"/>
      <c r="B53" s="110"/>
      <c r="C53" s="114" t="s">
        <v>121</v>
      </c>
      <c r="D53" s="26">
        <v>26.7</v>
      </c>
      <c r="E53" s="26">
        <f>D53*3000</f>
        <v>80100</v>
      </c>
      <c r="F53" s="26" t="s">
        <v>15</v>
      </c>
      <c r="G53" s="27">
        <v>1991</v>
      </c>
      <c r="H53" s="27" t="s">
        <v>15</v>
      </c>
      <c r="I53" s="46" t="s">
        <v>119</v>
      </c>
      <c r="J53" s="46" t="s">
        <v>15</v>
      </c>
      <c r="K53" s="46" t="s">
        <v>15</v>
      </c>
      <c r="L53" s="47" t="s">
        <v>15</v>
      </c>
      <c r="M53" s="67"/>
    </row>
    <row r="54" spans="1:13" s="68" customFormat="1" ht="31.5" customHeight="1" thickBot="1">
      <c r="A54" s="13"/>
      <c r="B54" s="110"/>
      <c r="C54" s="114" t="s">
        <v>122</v>
      </c>
      <c r="D54" s="26">
        <v>28.1</v>
      </c>
      <c r="E54" s="26">
        <f>D54*2500</f>
        <v>70250</v>
      </c>
      <c r="F54" s="26" t="s">
        <v>15</v>
      </c>
      <c r="G54" s="27">
        <v>1991</v>
      </c>
      <c r="H54" s="27" t="s">
        <v>15</v>
      </c>
      <c r="I54" s="46" t="s">
        <v>123</v>
      </c>
      <c r="J54" s="46" t="s">
        <v>120</v>
      </c>
      <c r="K54" s="46" t="s">
        <v>15</v>
      </c>
      <c r="L54" s="47" t="s">
        <v>15</v>
      </c>
      <c r="M54" s="67"/>
    </row>
    <row r="55" spans="1:13" s="68" customFormat="1" ht="30" customHeight="1" thickBot="1">
      <c r="A55" s="13"/>
      <c r="B55" s="110"/>
      <c r="C55" s="114" t="s">
        <v>124</v>
      </c>
      <c r="D55" s="26">
        <v>54.8</v>
      </c>
      <c r="E55" s="26">
        <f>D55*3000</f>
        <v>164400</v>
      </c>
      <c r="F55" s="26" t="s">
        <v>15</v>
      </c>
      <c r="G55" s="27" t="s">
        <v>125</v>
      </c>
      <c r="H55" s="27" t="s">
        <v>15</v>
      </c>
      <c r="I55" s="46" t="s">
        <v>119</v>
      </c>
      <c r="J55" s="46" t="s">
        <v>126</v>
      </c>
      <c r="K55" s="46" t="s">
        <v>23</v>
      </c>
      <c r="L55" s="47" t="s">
        <v>15</v>
      </c>
      <c r="M55" s="67"/>
    </row>
    <row r="56" spans="1:13" s="68" customFormat="1" ht="25.5" customHeight="1" thickBot="1">
      <c r="A56" s="13"/>
      <c r="B56" s="110"/>
      <c r="C56" s="114" t="s">
        <v>127</v>
      </c>
      <c r="D56" s="26">
        <v>95.1</v>
      </c>
      <c r="E56" s="26">
        <f>D56*3000</f>
        <v>285300</v>
      </c>
      <c r="F56" s="26" t="s">
        <v>15</v>
      </c>
      <c r="G56" s="27" t="s">
        <v>125</v>
      </c>
      <c r="H56" s="27" t="s">
        <v>15</v>
      </c>
      <c r="I56" s="46" t="s">
        <v>119</v>
      </c>
      <c r="J56" s="46" t="s">
        <v>128</v>
      </c>
      <c r="K56" s="46" t="s">
        <v>23</v>
      </c>
      <c r="L56" s="47" t="s">
        <v>15</v>
      </c>
      <c r="M56" s="67"/>
    </row>
    <row r="57" spans="1:13" s="68" customFormat="1" ht="33" customHeight="1" thickBot="1">
      <c r="A57" s="13"/>
      <c r="B57" s="110"/>
      <c r="C57" s="114" t="s">
        <v>129</v>
      </c>
      <c r="D57" s="26">
        <v>43.5</v>
      </c>
      <c r="E57" s="26">
        <f>D57*3000</f>
        <v>130500</v>
      </c>
      <c r="F57" s="26" t="s">
        <v>15</v>
      </c>
      <c r="G57" s="27" t="s">
        <v>125</v>
      </c>
      <c r="H57" s="27" t="s">
        <v>15</v>
      </c>
      <c r="I57" s="46" t="s">
        <v>119</v>
      </c>
      <c r="J57" s="46" t="s">
        <v>126</v>
      </c>
      <c r="K57" s="46" t="s">
        <v>23</v>
      </c>
      <c r="L57" s="47" t="s">
        <v>15</v>
      </c>
      <c r="M57" s="67"/>
    </row>
    <row r="58" spans="1:13" s="68" customFormat="1" ht="26.25" customHeight="1" thickBot="1">
      <c r="A58" s="13"/>
      <c r="B58" s="110"/>
      <c r="C58" s="114" t="s">
        <v>214</v>
      </c>
      <c r="D58" s="26" t="s">
        <v>15</v>
      </c>
      <c r="E58" s="26" t="s">
        <v>15</v>
      </c>
      <c r="F58" s="26">
        <v>110689.51</v>
      </c>
      <c r="G58" s="27">
        <v>2018</v>
      </c>
      <c r="H58" s="27" t="s">
        <v>15</v>
      </c>
      <c r="I58" s="46" t="s">
        <v>15</v>
      </c>
      <c r="J58" s="46" t="s">
        <v>15</v>
      </c>
      <c r="K58" s="46" t="s">
        <v>15</v>
      </c>
      <c r="L58" s="47" t="s">
        <v>219</v>
      </c>
      <c r="M58" s="67"/>
    </row>
    <row r="59" spans="1:13" s="68" customFormat="1" ht="26.25" customHeight="1" thickBot="1">
      <c r="A59" s="13"/>
      <c r="B59" s="110"/>
      <c r="C59" s="122" t="s">
        <v>28</v>
      </c>
      <c r="D59" s="55">
        <f>SUM(D50:D58)</f>
        <v>3650.7</v>
      </c>
      <c r="E59" s="55">
        <f>SUM(E50:E58)</f>
        <v>12567650</v>
      </c>
      <c r="F59" s="55">
        <f>SUM(F58:F58)</f>
        <v>110689.51</v>
      </c>
      <c r="G59" s="56" t="s">
        <v>15</v>
      </c>
      <c r="H59" s="56" t="s">
        <v>15</v>
      </c>
      <c r="I59" s="57" t="s">
        <v>15</v>
      </c>
      <c r="J59" s="57" t="s">
        <v>15</v>
      </c>
      <c r="K59" s="57" t="s">
        <v>15</v>
      </c>
      <c r="L59" s="58" t="s">
        <v>15</v>
      </c>
      <c r="M59" s="67"/>
    </row>
    <row r="60" spans="1:13" s="68" customFormat="1" ht="66" customHeight="1" thickBot="1">
      <c r="A60" s="123">
        <v>8</v>
      </c>
      <c r="B60" s="124" t="s">
        <v>130</v>
      </c>
      <c r="C60" s="125" t="s">
        <v>131</v>
      </c>
      <c r="D60" s="126">
        <v>900</v>
      </c>
      <c r="E60" s="126">
        <f>D60*3500</f>
        <v>3150000</v>
      </c>
      <c r="F60" s="127">
        <v>0</v>
      </c>
      <c r="G60" s="128">
        <v>1994</v>
      </c>
      <c r="H60" s="128" t="s">
        <v>132</v>
      </c>
      <c r="I60" s="129" t="s">
        <v>31</v>
      </c>
      <c r="J60" s="129" t="s">
        <v>133</v>
      </c>
      <c r="K60" s="129" t="s">
        <v>23</v>
      </c>
      <c r="L60" s="130" t="s">
        <v>134</v>
      </c>
      <c r="M60" s="67"/>
    </row>
    <row r="61" spans="1:13" s="68" customFormat="1" ht="79.5" customHeight="1" thickBot="1">
      <c r="A61" s="131">
        <v>9</v>
      </c>
      <c r="B61" s="132" t="s">
        <v>135</v>
      </c>
      <c r="C61" s="133" t="s">
        <v>136</v>
      </c>
      <c r="D61" s="133"/>
      <c r="E61" s="133"/>
      <c r="F61" s="133"/>
      <c r="G61" s="133"/>
      <c r="H61" s="133"/>
      <c r="I61" s="133"/>
      <c r="J61" s="133"/>
      <c r="K61" s="133"/>
      <c r="L61" s="133"/>
      <c r="M61" s="67"/>
    </row>
    <row r="62" spans="1:13" s="68" customFormat="1" ht="51" customHeight="1" thickBot="1">
      <c r="A62" s="13">
        <v>10</v>
      </c>
      <c r="B62" s="110" t="s">
        <v>137</v>
      </c>
      <c r="C62" s="111" t="s">
        <v>138</v>
      </c>
      <c r="D62" s="42">
        <v>335</v>
      </c>
      <c r="E62" s="42">
        <f>D62*3000</f>
        <v>1005000</v>
      </c>
      <c r="F62" s="42" t="s">
        <v>15</v>
      </c>
      <c r="G62" s="43" t="s">
        <v>139</v>
      </c>
      <c r="H62" s="43" t="s">
        <v>15</v>
      </c>
      <c r="I62" s="44" t="s">
        <v>140</v>
      </c>
      <c r="J62" s="44" t="s">
        <v>141</v>
      </c>
      <c r="K62" s="97" t="s">
        <v>23</v>
      </c>
      <c r="L62" s="98" t="s">
        <v>15</v>
      </c>
      <c r="M62" s="67"/>
    </row>
    <row r="63" spans="1:13" s="68" customFormat="1" ht="40.5" customHeight="1" thickBot="1">
      <c r="A63" s="13"/>
      <c r="B63" s="110"/>
      <c r="C63" s="118" t="s">
        <v>142</v>
      </c>
      <c r="D63" s="100">
        <v>54.72</v>
      </c>
      <c r="E63" s="100">
        <f>D63*2500</f>
        <v>136800</v>
      </c>
      <c r="F63" s="100" t="s">
        <v>15</v>
      </c>
      <c r="G63" s="101" t="s">
        <v>139</v>
      </c>
      <c r="H63" s="101" t="s">
        <v>15</v>
      </c>
      <c r="I63" s="102" t="s">
        <v>31</v>
      </c>
      <c r="J63" s="102" t="s">
        <v>143</v>
      </c>
      <c r="K63" s="97"/>
      <c r="L63" s="98"/>
      <c r="M63" s="67"/>
    </row>
    <row r="64" spans="1:13" s="68" customFormat="1" ht="31.5" customHeight="1" thickBot="1">
      <c r="A64" s="13"/>
      <c r="B64" s="110"/>
      <c r="C64" s="120" t="s">
        <v>28</v>
      </c>
      <c r="D64" s="104">
        <f>SUM(D62:D63)</f>
        <v>389.72</v>
      </c>
      <c r="E64" s="104">
        <f>SUM(E62:E63)</f>
        <v>1141800</v>
      </c>
      <c r="F64" s="104">
        <f>SUM(F62:F63)</f>
        <v>0</v>
      </c>
      <c r="G64" s="105" t="s">
        <v>15</v>
      </c>
      <c r="H64" s="105" t="s">
        <v>15</v>
      </c>
      <c r="I64" s="106" t="s">
        <v>15</v>
      </c>
      <c r="J64" s="106" t="s">
        <v>15</v>
      </c>
      <c r="K64" s="106" t="s">
        <v>15</v>
      </c>
      <c r="L64" s="107" t="s">
        <v>15</v>
      </c>
      <c r="M64" s="67"/>
    </row>
    <row r="65" spans="1:13" s="68" customFormat="1" ht="66" customHeight="1" thickBot="1">
      <c r="A65" s="134">
        <v>11</v>
      </c>
      <c r="B65" s="135" t="s">
        <v>144</v>
      </c>
      <c r="C65" s="136" t="s">
        <v>145</v>
      </c>
      <c r="D65" s="55">
        <v>39.08</v>
      </c>
      <c r="E65" s="55">
        <f>D65*3000</f>
        <v>117240</v>
      </c>
      <c r="F65" s="55">
        <v>0</v>
      </c>
      <c r="G65" s="137" t="s">
        <v>146</v>
      </c>
      <c r="H65" s="137">
        <v>2010</v>
      </c>
      <c r="I65" s="138" t="s">
        <v>147</v>
      </c>
      <c r="J65" s="138" t="s">
        <v>73</v>
      </c>
      <c r="K65" s="138" t="s">
        <v>148</v>
      </c>
      <c r="L65" s="139" t="s">
        <v>149</v>
      </c>
      <c r="M65" s="67"/>
    </row>
    <row r="66" spans="1:13" s="68" customFormat="1" ht="63" customHeight="1" thickBot="1">
      <c r="A66" s="3">
        <v>12</v>
      </c>
      <c r="B66" s="140" t="s">
        <v>150</v>
      </c>
      <c r="C66" s="79" t="s">
        <v>151</v>
      </c>
      <c r="D66" s="80">
        <v>95.43</v>
      </c>
      <c r="E66" s="80">
        <f>D66*3000</f>
        <v>286290</v>
      </c>
      <c r="F66" s="80" t="s">
        <v>15</v>
      </c>
      <c r="G66" s="81">
        <v>1966</v>
      </c>
      <c r="H66" s="81" t="s">
        <v>152</v>
      </c>
      <c r="I66" s="80" t="s">
        <v>153</v>
      </c>
      <c r="J66" s="80" t="s">
        <v>154</v>
      </c>
      <c r="K66" s="80" t="s">
        <v>23</v>
      </c>
      <c r="L66" s="141" t="s">
        <v>155</v>
      </c>
      <c r="M66" s="67"/>
    </row>
    <row r="67" spans="1:13" s="68" customFormat="1" ht="75.75" customHeight="1" thickBot="1">
      <c r="A67" s="3"/>
      <c r="B67" s="140"/>
      <c r="C67" s="62" t="s">
        <v>156</v>
      </c>
      <c r="D67" s="63">
        <v>141.35</v>
      </c>
      <c r="E67" s="63">
        <f>D67*3000</f>
        <v>424050</v>
      </c>
      <c r="F67" s="63" t="s">
        <v>15</v>
      </c>
      <c r="G67" s="64">
        <v>1966</v>
      </c>
      <c r="H67" s="64" t="s">
        <v>157</v>
      </c>
      <c r="I67" s="63" t="s">
        <v>153</v>
      </c>
      <c r="J67" s="63" t="s">
        <v>158</v>
      </c>
      <c r="K67" s="86" t="s">
        <v>23</v>
      </c>
      <c r="L67" s="142" t="s">
        <v>30</v>
      </c>
      <c r="M67" s="67"/>
    </row>
    <row r="68" spans="1:13" s="68" customFormat="1" ht="53.25" customHeight="1" thickBot="1">
      <c r="A68" s="3"/>
      <c r="B68" s="140"/>
      <c r="C68" s="85" t="s">
        <v>159</v>
      </c>
      <c r="D68" s="86">
        <v>137.41</v>
      </c>
      <c r="E68" s="86">
        <f>D68*2500</f>
        <v>343525</v>
      </c>
      <c r="F68" s="86" t="s">
        <v>15</v>
      </c>
      <c r="G68" s="87">
        <v>1966</v>
      </c>
      <c r="H68" s="87" t="s">
        <v>152</v>
      </c>
      <c r="I68" s="86" t="s">
        <v>160</v>
      </c>
      <c r="J68" s="86" t="s">
        <v>161</v>
      </c>
      <c r="K68" s="86" t="s">
        <v>23</v>
      </c>
      <c r="L68" s="142" t="s">
        <v>30</v>
      </c>
      <c r="M68" s="67"/>
    </row>
    <row r="69" spans="1:13" s="68" customFormat="1" ht="34.5" customHeight="1" thickBot="1">
      <c r="A69" s="3"/>
      <c r="B69" s="140"/>
      <c r="C69" s="85" t="s">
        <v>162</v>
      </c>
      <c r="D69" s="86">
        <v>7.53</v>
      </c>
      <c r="E69" s="86">
        <f aca="true" t="shared" si="2" ref="E69:E76">D69*2500</f>
        <v>18825</v>
      </c>
      <c r="F69" s="86" t="s">
        <v>15</v>
      </c>
      <c r="G69" s="87">
        <v>1966</v>
      </c>
      <c r="H69" s="87" t="s">
        <v>152</v>
      </c>
      <c r="I69" s="63" t="s">
        <v>163</v>
      </c>
      <c r="J69" s="86" t="s">
        <v>164</v>
      </c>
      <c r="K69" s="86" t="s">
        <v>23</v>
      </c>
      <c r="L69" s="142" t="s">
        <v>30</v>
      </c>
      <c r="M69" s="67"/>
    </row>
    <row r="70" spans="1:13" s="68" customFormat="1" ht="38.25" customHeight="1" thickBot="1">
      <c r="A70" s="3"/>
      <c r="B70" s="140"/>
      <c r="C70" s="85" t="s">
        <v>165</v>
      </c>
      <c r="D70" s="86">
        <v>15.84</v>
      </c>
      <c r="E70" s="86">
        <f t="shared" si="2"/>
        <v>39600</v>
      </c>
      <c r="F70" s="86" t="s">
        <v>15</v>
      </c>
      <c r="G70" s="87">
        <v>1967</v>
      </c>
      <c r="H70" s="87" t="s">
        <v>152</v>
      </c>
      <c r="I70" s="86" t="s">
        <v>166</v>
      </c>
      <c r="J70" s="86" t="s">
        <v>167</v>
      </c>
      <c r="K70" s="86" t="s">
        <v>168</v>
      </c>
      <c r="L70" s="142" t="s">
        <v>30</v>
      </c>
      <c r="M70" s="67"/>
    </row>
    <row r="71" spans="1:13" s="68" customFormat="1" ht="33" customHeight="1" thickBot="1">
      <c r="A71" s="3"/>
      <c r="B71" s="140"/>
      <c r="C71" s="85" t="s">
        <v>169</v>
      </c>
      <c r="D71" s="86">
        <v>24.52</v>
      </c>
      <c r="E71" s="86">
        <f t="shared" si="2"/>
        <v>61300</v>
      </c>
      <c r="F71" s="86" t="s">
        <v>15</v>
      </c>
      <c r="G71" s="87">
        <v>1966</v>
      </c>
      <c r="H71" s="87" t="s">
        <v>152</v>
      </c>
      <c r="I71" s="86" t="s">
        <v>170</v>
      </c>
      <c r="J71" s="86" t="s">
        <v>171</v>
      </c>
      <c r="K71" s="86" t="s">
        <v>168</v>
      </c>
      <c r="L71" s="142" t="s">
        <v>30</v>
      </c>
      <c r="M71" s="67"/>
    </row>
    <row r="72" spans="1:13" s="68" customFormat="1" ht="33" customHeight="1" thickBot="1">
      <c r="A72" s="3"/>
      <c r="B72" s="140"/>
      <c r="C72" s="85" t="s">
        <v>172</v>
      </c>
      <c r="D72" s="86">
        <v>25.37</v>
      </c>
      <c r="E72" s="86">
        <f t="shared" si="2"/>
        <v>63425</v>
      </c>
      <c r="F72" s="86" t="s">
        <v>15</v>
      </c>
      <c r="G72" s="87">
        <v>1966</v>
      </c>
      <c r="H72" s="87" t="s">
        <v>152</v>
      </c>
      <c r="I72" s="86" t="s">
        <v>170</v>
      </c>
      <c r="J72" s="86" t="s">
        <v>171</v>
      </c>
      <c r="K72" s="86" t="s">
        <v>168</v>
      </c>
      <c r="L72" s="142" t="s">
        <v>30</v>
      </c>
      <c r="M72" s="67"/>
    </row>
    <row r="73" spans="1:13" s="68" customFormat="1" ht="33" customHeight="1" thickBot="1">
      <c r="A73" s="3"/>
      <c r="B73" s="140"/>
      <c r="C73" s="85" t="s">
        <v>173</v>
      </c>
      <c r="D73" s="86">
        <v>23.67</v>
      </c>
      <c r="E73" s="86">
        <f t="shared" si="2"/>
        <v>59175.00000000001</v>
      </c>
      <c r="F73" s="86" t="s">
        <v>15</v>
      </c>
      <c r="G73" s="87">
        <v>1966</v>
      </c>
      <c r="H73" s="87" t="s">
        <v>152</v>
      </c>
      <c r="I73" s="86" t="s">
        <v>170</v>
      </c>
      <c r="J73" s="86" t="s">
        <v>171</v>
      </c>
      <c r="K73" s="86" t="s">
        <v>168</v>
      </c>
      <c r="L73" s="142" t="s">
        <v>30</v>
      </c>
      <c r="M73" s="67"/>
    </row>
    <row r="74" spans="1:13" s="68" customFormat="1" ht="33" customHeight="1" thickBot="1">
      <c r="A74" s="3"/>
      <c r="B74" s="140"/>
      <c r="C74" s="85" t="s">
        <v>174</v>
      </c>
      <c r="D74" s="86">
        <v>23.6</v>
      </c>
      <c r="E74" s="86">
        <f t="shared" si="2"/>
        <v>59000</v>
      </c>
      <c r="F74" s="86" t="s">
        <v>15</v>
      </c>
      <c r="G74" s="87">
        <v>1966</v>
      </c>
      <c r="H74" s="87" t="s">
        <v>152</v>
      </c>
      <c r="I74" s="86" t="s">
        <v>170</v>
      </c>
      <c r="J74" s="86" t="s">
        <v>171</v>
      </c>
      <c r="K74" s="86" t="s">
        <v>168</v>
      </c>
      <c r="L74" s="142" t="s">
        <v>30</v>
      </c>
      <c r="M74" s="67"/>
    </row>
    <row r="75" spans="1:13" s="68" customFormat="1" ht="33" customHeight="1" thickBot="1">
      <c r="A75" s="3"/>
      <c r="B75" s="140"/>
      <c r="C75" s="85" t="s">
        <v>175</v>
      </c>
      <c r="D75" s="86">
        <v>24.55</v>
      </c>
      <c r="E75" s="86">
        <f t="shared" si="2"/>
        <v>61375</v>
      </c>
      <c r="F75" s="86" t="s">
        <v>15</v>
      </c>
      <c r="G75" s="87">
        <v>1966</v>
      </c>
      <c r="H75" s="87" t="s">
        <v>152</v>
      </c>
      <c r="I75" s="86" t="s">
        <v>170</v>
      </c>
      <c r="J75" s="86" t="s">
        <v>171</v>
      </c>
      <c r="K75" s="86" t="s">
        <v>168</v>
      </c>
      <c r="L75" s="142" t="s">
        <v>30</v>
      </c>
      <c r="M75" s="67"/>
    </row>
    <row r="76" spans="1:13" s="68" customFormat="1" ht="31.5" customHeight="1" thickBot="1">
      <c r="A76" s="3"/>
      <c r="B76" s="140"/>
      <c r="C76" s="69" t="s">
        <v>176</v>
      </c>
      <c r="D76" s="70">
        <v>23.62</v>
      </c>
      <c r="E76" s="86">
        <f t="shared" si="2"/>
        <v>59050</v>
      </c>
      <c r="F76" s="70" t="s">
        <v>15</v>
      </c>
      <c r="G76" s="71">
        <v>1966</v>
      </c>
      <c r="H76" s="71" t="s">
        <v>152</v>
      </c>
      <c r="I76" s="70" t="s">
        <v>170</v>
      </c>
      <c r="J76" s="70" t="s">
        <v>171</v>
      </c>
      <c r="K76" s="70" t="s">
        <v>168</v>
      </c>
      <c r="L76" s="143" t="s">
        <v>30</v>
      </c>
      <c r="M76" s="67"/>
    </row>
    <row r="77" spans="1:13" s="68" customFormat="1" ht="36" customHeight="1" thickBot="1">
      <c r="A77" s="3"/>
      <c r="B77" s="140"/>
      <c r="C77" s="69" t="s">
        <v>220</v>
      </c>
      <c r="D77" s="70" t="s">
        <v>15</v>
      </c>
      <c r="E77" s="70" t="s">
        <v>15</v>
      </c>
      <c r="F77" s="70">
        <v>8345016.11</v>
      </c>
      <c r="G77" s="144" t="s">
        <v>221</v>
      </c>
      <c r="H77" s="145"/>
      <c r="I77" s="145"/>
      <c r="J77" s="145"/>
      <c r="K77" s="145"/>
      <c r="L77" s="146"/>
      <c r="M77" s="67"/>
    </row>
    <row r="78" spans="1:13" s="68" customFormat="1" ht="78" thickBot="1">
      <c r="A78" s="3"/>
      <c r="B78" s="140"/>
      <c r="C78" s="69" t="s">
        <v>205</v>
      </c>
      <c r="D78" s="70" t="s">
        <v>15</v>
      </c>
      <c r="E78" s="70" t="s">
        <v>15</v>
      </c>
      <c r="F78" s="70">
        <v>156000</v>
      </c>
      <c r="G78" s="71">
        <v>2015</v>
      </c>
      <c r="H78" s="71" t="s">
        <v>152</v>
      </c>
      <c r="I78" s="70" t="s">
        <v>15</v>
      </c>
      <c r="J78" s="70" t="s">
        <v>15</v>
      </c>
      <c r="K78" s="70" t="s">
        <v>168</v>
      </c>
      <c r="L78" s="143" t="s">
        <v>206</v>
      </c>
      <c r="M78" s="67"/>
    </row>
    <row r="79" spans="1:13" s="68" customFormat="1" ht="27.75" customHeight="1" thickBot="1">
      <c r="A79" s="3"/>
      <c r="B79" s="140"/>
      <c r="C79" s="74" t="s">
        <v>28</v>
      </c>
      <c r="D79" s="75">
        <f>SUM(D66:D78)</f>
        <v>542.89</v>
      </c>
      <c r="E79" s="75">
        <f>SUM(E66:E76)</f>
        <v>1475615</v>
      </c>
      <c r="F79" s="75">
        <f>SUM(F66:F78)</f>
        <v>8501016.11</v>
      </c>
      <c r="G79" s="76" t="s">
        <v>15</v>
      </c>
      <c r="H79" s="76" t="s">
        <v>15</v>
      </c>
      <c r="I79" s="77" t="s">
        <v>15</v>
      </c>
      <c r="J79" s="77" t="s">
        <v>15</v>
      </c>
      <c r="K79" s="77" t="s">
        <v>15</v>
      </c>
      <c r="L79" s="78" t="s">
        <v>15</v>
      </c>
      <c r="M79" s="67"/>
    </row>
    <row r="80" spans="1:13" s="68" customFormat="1" ht="99" customHeight="1" thickBot="1">
      <c r="A80" s="131">
        <v>13</v>
      </c>
      <c r="B80" s="132" t="s">
        <v>177</v>
      </c>
      <c r="C80" s="125" t="s">
        <v>178</v>
      </c>
      <c r="D80" s="126">
        <v>321.9</v>
      </c>
      <c r="E80" s="126">
        <f>D80*3000</f>
        <v>965699.9999999999</v>
      </c>
      <c r="F80" s="126">
        <v>0</v>
      </c>
      <c r="G80" s="147">
        <v>1980</v>
      </c>
      <c r="H80" s="147" t="s">
        <v>15</v>
      </c>
      <c r="I80" s="147" t="s">
        <v>179</v>
      </c>
      <c r="J80" s="147" t="s">
        <v>180</v>
      </c>
      <c r="K80" s="147" t="s">
        <v>181</v>
      </c>
      <c r="L80" s="148" t="s">
        <v>59</v>
      </c>
      <c r="M80" s="67"/>
    </row>
    <row r="81" spans="1:13" s="68" customFormat="1" ht="57.75" customHeight="1">
      <c r="A81" s="149">
        <v>14</v>
      </c>
      <c r="B81" s="150" t="s">
        <v>182</v>
      </c>
      <c r="C81" s="151" t="s">
        <v>183</v>
      </c>
      <c r="D81" s="152">
        <v>2879.19</v>
      </c>
      <c r="E81" s="152">
        <f>D81*3500</f>
        <v>10077165</v>
      </c>
      <c r="F81" s="152" t="s">
        <v>15</v>
      </c>
      <c r="G81" s="153" t="s">
        <v>184</v>
      </c>
      <c r="H81" s="153">
        <v>2010</v>
      </c>
      <c r="I81" s="153" t="s">
        <v>185</v>
      </c>
      <c r="J81" s="153" t="s">
        <v>73</v>
      </c>
      <c r="K81" s="153" t="s">
        <v>186</v>
      </c>
      <c r="L81" s="154" t="s">
        <v>187</v>
      </c>
      <c r="M81" s="67"/>
    </row>
    <row r="82" spans="1:13" s="68" customFormat="1" ht="49.5" customHeight="1">
      <c r="A82" s="149"/>
      <c r="B82" s="150"/>
      <c r="C82" s="155" t="s">
        <v>188</v>
      </c>
      <c r="D82" s="156">
        <v>476.8</v>
      </c>
      <c r="E82" s="156">
        <f>D82*2500</f>
        <v>1192000</v>
      </c>
      <c r="F82" s="156" t="s">
        <v>15</v>
      </c>
      <c r="G82" s="157" t="s">
        <v>189</v>
      </c>
      <c r="H82" s="157" t="s">
        <v>189</v>
      </c>
      <c r="I82" s="157" t="s">
        <v>166</v>
      </c>
      <c r="J82" s="157" t="s">
        <v>190</v>
      </c>
      <c r="K82" s="157" t="s">
        <v>23</v>
      </c>
      <c r="L82" s="158" t="s">
        <v>30</v>
      </c>
      <c r="M82" s="67"/>
    </row>
    <row r="83" spans="1:13" s="68" customFormat="1" ht="51" customHeight="1">
      <c r="A83" s="149"/>
      <c r="B83" s="150"/>
      <c r="C83" s="155" t="s">
        <v>191</v>
      </c>
      <c r="D83" s="156">
        <v>159.9</v>
      </c>
      <c r="E83" s="156">
        <f aca="true" t="shared" si="3" ref="E83:E92">D83*2500</f>
        <v>399750</v>
      </c>
      <c r="F83" s="156" t="s">
        <v>15</v>
      </c>
      <c r="G83" s="157" t="s">
        <v>189</v>
      </c>
      <c r="H83" s="157" t="s">
        <v>189</v>
      </c>
      <c r="I83" s="157" t="s">
        <v>166</v>
      </c>
      <c r="J83" s="157" t="s">
        <v>190</v>
      </c>
      <c r="K83" s="157" t="s">
        <v>23</v>
      </c>
      <c r="L83" s="158" t="s">
        <v>30</v>
      </c>
      <c r="M83" s="67"/>
    </row>
    <row r="84" spans="1:13" s="68" customFormat="1" ht="48" customHeight="1">
      <c r="A84" s="149"/>
      <c r="B84" s="150"/>
      <c r="C84" s="155" t="s">
        <v>192</v>
      </c>
      <c r="D84" s="156">
        <v>127.6</v>
      </c>
      <c r="E84" s="156">
        <f t="shared" si="3"/>
        <v>319000</v>
      </c>
      <c r="F84" s="156" t="s">
        <v>15</v>
      </c>
      <c r="G84" s="157" t="s">
        <v>189</v>
      </c>
      <c r="H84" s="157" t="s">
        <v>189</v>
      </c>
      <c r="I84" s="157" t="s">
        <v>166</v>
      </c>
      <c r="J84" s="157" t="s">
        <v>190</v>
      </c>
      <c r="K84" s="157" t="s">
        <v>23</v>
      </c>
      <c r="L84" s="158" t="s">
        <v>30</v>
      </c>
      <c r="M84" s="67"/>
    </row>
    <row r="85" spans="1:13" s="68" customFormat="1" ht="40.5" customHeight="1">
      <c r="A85" s="149"/>
      <c r="B85" s="150"/>
      <c r="C85" s="155" t="s">
        <v>193</v>
      </c>
      <c r="D85" s="156">
        <v>72.8</v>
      </c>
      <c r="E85" s="156">
        <f t="shared" si="3"/>
        <v>182000</v>
      </c>
      <c r="F85" s="156" t="s">
        <v>15</v>
      </c>
      <c r="G85" s="157" t="s">
        <v>189</v>
      </c>
      <c r="H85" s="157" t="s">
        <v>189</v>
      </c>
      <c r="I85" s="157" t="s">
        <v>166</v>
      </c>
      <c r="J85" s="157" t="s">
        <v>190</v>
      </c>
      <c r="K85" s="157" t="s">
        <v>23</v>
      </c>
      <c r="L85" s="158" t="s">
        <v>30</v>
      </c>
      <c r="M85" s="67"/>
    </row>
    <row r="86" spans="1:13" s="68" customFormat="1" ht="50.25" customHeight="1">
      <c r="A86" s="149"/>
      <c r="B86" s="150"/>
      <c r="C86" s="155" t="s">
        <v>194</v>
      </c>
      <c r="D86" s="157">
        <v>132.7</v>
      </c>
      <c r="E86" s="156">
        <f t="shared" si="3"/>
        <v>331750</v>
      </c>
      <c r="F86" s="156" t="s">
        <v>15</v>
      </c>
      <c r="G86" s="159" t="s">
        <v>195</v>
      </c>
      <c r="H86" s="157" t="s">
        <v>157</v>
      </c>
      <c r="I86" s="157" t="s">
        <v>166</v>
      </c>
      <c r="J86" s="157" t="s">
        <v>190</v>
      </c>
      <c r="K86" s="157" t="s">
        <v>23</v>
      </c>
      <c r="L86" s="158" t="s">
        <v>30</v>
      </c>
      <c r="M86" s="67"/>
    </row>
    <row r="87" spans="1:13" s="68" customFormat="1" ht="46.5" customHeight="1">
      <c r="A87" s="149"/>
      <c r="B87" s="150"/>
      <c r="C87" s="155" t="s">
        <v>196</v>
      </c>
      <c r="D87" s="157">
        <v>236.5</v>
      </c>
      <c r="E87" s="156">
        <f t="shared" si="3"/>
        <v>591250</v>
      </c>
      <c r="F87" s="156" t="s">
        <v>15</v>
      </c>
      <c r="G87" s="159" t="s">
        <v>197</v>
      </c>
      <c r="H87" s="157" t="s">
        <v>157</v>
      </c>
      <c r="I87" s="157" t="s">
        <v>166</v>
      </c>
      <c r="J87" s="157" t="s">
        <v>190</v>
      </c>
      <c r="K87" s="157" t="s">
        <v>23</v>
      </c>
      <c r="L87" s="158" t="s">
        <v>30</v>
      </c>
      <c r="M87" s="67"/>
    </row>
    <row r="88" spans="1:13" s="68" customFormat="1" ht="38.25" customHeight="1">
      <c r="A88" s="149"/>
      <c r="B88" s="150"/>
      <c r="C88" s="155" t="s">
        <v>198</v>
      </c>
      <c r="D88" s="156">
        <v>111.1</v>
      </c>
      <c r="E88" s="156">
        <f t="shared" si="3"/>
        <v>277750</v>
      </c>
      <c r="F88" s="156" t="s">
        <v>15</v>
      </c>
      <c r="G88" s="157" t="s">
        <v>189</v>
      </c>
      <c r="H88" s="157" t="s">
        <v>189</v>
      </c>
      <c r="I88" s="157" t="s">
        <v>166</v>
      </c>
      <c r="J88" s="157" t="s">
        <v>190</v>
      </c>
      <c r="K88" s="157" t="s">
        <v>23</v>
      </c>
      <c r="L88" s="158" t="s">
        <v>30</v>
      </c>
      <c r="M88" s="67"/>
    </row>
    <row r="89" spans="1:13" s="68" customFormat="1" ht="38.25" customHeight="1">
      <c r="A89" s="149"/>
      <c r="B89" s="150"/>
      <c r="C89" s="155" t="s">
        <v>199</v>
      </c>
      <c r="D89" s="157">
        <v>43.6</v>
      </c>
      <c r="E89" s="156">
        <f t="shared" si="3"/>
        <v>109000</v>
      </c>
      <c r="F89" s="156" t="s">
        <v>15</v>
      </c>
      <c r="G89" s="159" t="s">
        <v>195</v>
      </c>
      <c r="H89" s="159" t="s">
        <v>200</v>
      </c>
      <c r="I89" s="157" t="s">
        <v>166</v>
      </c>
      <c r="J89" s="157" t="s">
        <v>190</v>
      </c>
      <c r="K89" s="157" t="s">
        <v>23</v>
      </c>
      <c r="L89" s="158" t="s">
        <v>30</v>
      </c>
      <c r="M89" s="67"/>
    </row>
    <row r="90" spans="1:13" s="68" customFormat="1" ht="38.25" customHeight="1">
      <c r="A90" s="149"/>
      <c r="B90" s="150"/>
      <c r="C90" s="155" t="s">
        <v>201</v>
      </c>
      <c r="D90" s="156">
        <v>28.4</v>
      </c>
      <c r="E90" s="156">
        <f t="shared" si="3"/>
        <v>71000</v>
      </c>
      <c r="F90" s="156" t="s">
        <v>15</v>
      </c>
      <c r="G90" s="157" t="s">
        <v>189</v>
      </c>
      <c r="H90" s="157" t="s">
        <v>189</v>
      </c>
      <c r="I90" s="157" t="s">
        <v>166</v>
      </c>
      <c r="J90" s="157" t="s">
        <v>190</v>
      </c>
      <c r="K90" s="157" t="s">
        <v>23</v>
      </c>
      <c r="L90" s="158" t="s">
        <v>30</v>
      </c>
      <c r="M90" s="67"/>
    </row>
    <row r="91" spans="1:13" s="68" customFormat="1" ht="38.25" customHeight="1">
      <c r="A91" s="149"/>
      <c r="B91" s="150"/>
      <c r="C91" s="155" t="s">
        <v>202</v>
      </c>
      <c r="D91" s="156">
        <v>55.2</v>
      </c>
      <c r="E91" s="156">
        <f t="shared" si="3"/>
        <v>138000</v>
      </c>
      <c r="F91" s="156" t="s">
        <v>15</v>
      </c>
      <c r="G91" s="157" t="s">
        <v>189</v>
      </c>
      <c r="H91" s="157" t="s">
        <v>189</v>
      </c>
      <c r="I91" s="157" t="s">
        <v>166</v>
      </c>
      <c r="J91" s="157" t="s">
        <v>190</v>
      </c>
      <c r="K91" s="157" t="s">
        <v>23</v>
      </c>
      <c r="L91" s="158" t="s">
        <v>30</v>
      </c>
      <c r="M91" s="67"/>
    </row>
    <row r="92" spans="1:13" s="68" customFormat="1" ht="50.25" customHeight="1" thickBot="1">
      <c r="A92" s="149"/>
      <c r="B92" s="150"/>
      <c r="C92" s="160" t="s">
        <v>222</v>
      </c>
      <c r="D92" s="161">
        <v>91.79</v>
      </c>
      <c r="E92" s="156">
        <f t="shared" si="3"/>
        <v>229475.00000000003</v>
      </c>
      <c r="F92" s="162" t="s">
        <v>15</v>
      </c>
      <c r="G92" s="163" t="s">
        <v>203</v>
      </c>
      <c r="H92" s="161" t="s">
        <v>157</v>
      </c>
      <c r="I92" s="161" t="s">
        <v>166</v>
      </c>
      <c r="J92" s="161" t="s">
        <v>204</v>
      </c>
      <c r="K92" s="161" t="s">
        <v>23</v>
      </c>
      <c r="L92" s="164" t="s">
        <v>30</v>
      </c>
      <c r="M92" s="67"/>
    </row>
    <row r="93" spans="1:13" s="68" customFormat="1" ht="28.5" customHeight="1" thickBot="1">
      <c r="A93" s="149"/>
      <c r="B93" s="150"/>
      <c r="C93" s="165" t="s">
        <v>28</v>
      </c>
      <c r="D93" s="166">
        <f>SUM(D81:D92)</f>
        <v>4415.58</v>
      </c>
      <c r="E93" s="166">
        <f>SUM(E81:E92)</f>
        <v>13918140</v>
      </c>
      <c r="F93" s="166">
        <f>SUM(F81:F82)</f>
        <v>0</v>
      </c>
      <c r="G93" s="167" t="s">
        <v>15</v>
      </c>
      <c r="H93" s="167" t="s">
        <v>15</v>
      </c>
      <c r="I93" s="168" t="s">
        <v>15</v>
      </c>
      <c r="J93" s="168" t="s">
        <v>15</v>
      </c>
      <c r="K93" s="168" t="s">
        <v>15</v>
      </c>
      <c r="L93" s="169" t="s">
        <v>15</v>
      </c>
      <c r="M93" s="67"/>
    </row>
    <row r="94" spans="1:13" s="68" customFormat="1" ht="109.5" thickBot="1">
      <c r="A94" s="170">
        <v>15</v>
      </c>
      <c r="B94" s="171" t="s">
        <v>223</v>
      </c>
      <c r="C94" s="172" t="s">
        <v>224</v>
      </c>
      <c r="D94" s="173" t="s">
        <v>15</v>
      </c>
      <c r="E94" s="173">
        <v>3578850</v>
      </c>
      <c r="F94" s="173" t="s">
        <v>15</v>
      </c>
      <c r="G94" s="174" t="s">
        <v>15</v>
      </c>
      <c r="H94" s="174" t="s">
        <v>15</v>
      </c>
      <c r="I94" s="175" t="s">
        <v>15</v>
      </c>
      <c r="J94" s="175" t="s">
        <v>15</v>
      </c>
      <c r="K94" s="175" t="s">
        <v>15</v>
      </c>
      <c r="L94" s="176" t="s">
        <v>15</v>
      </c>
      <c r="M94" s="67"/>
    </row>
    <row r="95" spans="1:13" s="68" customFormat="1" ht="28.5" customHeight="1" thickBot="1">
      <c r="A95" s="177" t="s">
        <v>210</v>
      </c>
      <c r="B95" s="177"/>
      <c r="C95" s="177"/>
      <c r="D95" s="104">
        <f>D8+D17+D20+D31+D34+D42+D49+D59+D60+D64+D65+D79+D80+D93</f>
        <v>30769.240000000005</v>
      </c>
      <c r="E95" s="104">
        <f>E8+E17+E20+E31+E34+E42+E49+E59+E60+E64+E65+E79+E80+E93+E94</f>
        <v>93888380</v>
      </c>
      <c r="F95" s="104">
        <f>F8+F17+F20+F31+F34+F42+F49+F59+F60+F64+F65+F79+F80+F93</f>
        <v>10055988.68</v>
      </c>
      <c r="G95" s="105" t="s">
        <v>15</v>
      </c>
      <c r="H95" s="105" t="s">
        <v>15</v>
      </c>
      <c r="I95" s="106" t="s">
        <v>15</v>
      </c>
      <c r="J95" s="106" t="s">
        <v>15</v>
      </c>
      <c r="K95" s="106" t="s">
        <v>15</v>
      </c>
      <c r="L95" s="107" t="s">
        <v>15</v>
      </c>
      <c r="M95" s="67"/>
    </row>
    <row r="96" ht="15" customHeight="1">
      <c r="E96" s="180"/>
    </row>
  </sheetData>
  <sheetProtection selectLockedCells="1" selectUnlockedCells="1"/>
  <autoFilter ref="A2:L95"/>
  <mergeCells count="34">
    <mergeCell ref="A66:A79"/>
    <mergeCell ref="B66:B79"/>
    <mergeCell ref="G77:L77"/>
    <mergeCell ref="A81:A93"/>
    <mergeCell ref="B81:B93"/>
    <mergeCell ref="A95:C95"/>
    <mergeCell ref="A50:A59"/>
    <mergeCell ref="B50:B59"/>
    <mergeCell ref="C61:L61"/>
    <mergeCell ref="A62:A64"/>
    <mergeCell ref="B62:B64"/>
    <mergeCell ref="K62:K63"/>
    <mergeCell ref="L62:L63"/>
    <mergeCell ref="K32:K33"/>
    <mergeCell ref="L32:L33"/>
    <mergeCell ref="A35:A42"/>
    <mergeCell ref="B35:B42"/>
    <mergeCell ref="A43:A49"/>
    <mergeCell ref="B43:B49"/>
    <mergeCell ref="A18:A20"/>
    <mergeCell ref="B18:B20"/>
    <mergeCell ref="A21:A31"/>
    <mergeCell ref="B21:B31"/>
    <mergeCell ref="A32:A34"/>
    <mergeCell ref="B32:B34"/>
    <mergeCell ref="A1:A2"/>
    <mergeCell ref="B1:B2"/>
    <mergeCell ref="C1:C2"/>
    <mergeCell ref="D1:E1"/>
    <mergeCell ref="G1:L1"/>
    <mergeCell ref="A3:A17"/>
    <mergeCell ref="B3:B17"/>
    <mergeCell ref="C3:L3"/>
    <mergeCell ref="C9:L9"/>
  </mergeCells>
  <printOptions horizontalCentered="1"/>
  <pageMargins left="0.5375" right="0.5152777777777777" top="0.8097222222222222" bottom="0.4673611111111111" header="0.5534722222222223" footer="0.5118055555555555"/>
  <pageSetup fitToHeight="0" fitToWidth="1" horizontalDpi="600" verticalDpi="600" orientation="landscape" paperSize="9" scale="47" r:id="rId1"/>
  <headerFooter alignWithMargins="0">
    <oddHeader>&amp;C&amp;"Garamond,Pogrubiony"&amp;12Załącznik B/Część I 
Przedmiot ubezpieczenia - BUDYNKI i BUDOWLE</oddHeader>
  </headerFooter>
  <rowBreaks count="2" manualBreakCount="2">
    <brk id="34" max="255" man="1"/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Pomerania Brokers</cp:lastModifiedBy>
  <cp:lastPrinted>2018-06-18T08:27:16Z</cp:lastPrinted>
  <dcterms:modified xsi:type="dcterms:W3CDTF">2021-04-16T09:09:12Z</dcterms:modified>
  <cp:category/>
  <cp:version/>
  <cp:contentType/>
  <cp:contentStatus/>
</cp:coreProperties>
</file>